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9573\Documents\"/>
    </mc:Choice>
  </mc:AlternateContent>
  <bookViews>
    <workbookView xWindow="0" yWindow="0" windowWidth="28800" windowHeight="11715"/>
  </bookViews>
  <sheets>
    <sheet name="Page 1" sheetId="1" r:id="rId1"/>
    <sheet name="Arkusz1" sheetId="2" r:id="rId2"/>
  </sheets>
  <definedNames>
    <definedName name="_xlnm.Print_Area" localSheetId="0">'Page 1'!$B$1:$K$862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47" i="1" l="1"/>
  <c r="J273" i="1" l="1"/>
  <c r="J159" i="1"/>
  <c r="J505" i="1" l="1"/>
  <c r="J752" i="1" l="1"/>
  <c r="J13" i="1" l="1"/>
  <c r="J12" i="1" s="1"/>
  <c r="J11" i="1" s="1"/>
  <c r="J10" i="1" s="1"/>
  <c r="J857" i="1" l="1"/>
  <c r="J851" i="1"/>
  <c r="J838" i="1"/>
  <c r="K830" i="1"/>
  <c r="J803" i="1"/>
  <c r="J796" i="1"/>
  <c r="J795" i="1" s="1"/>
  <c r="J776" i="1"/>
  <c r="K772" i="1"/>
  <c r="J761" i="1"/>
  <c r="K690" i="1"/>
  <c r="J693" i="1"/>
  <c r="J700" i="1"/>
  <c r="J661" i="1"/>
  <c r="J665" i="1"/>
  <c r="J629" i="1"/>
  <c r="J635" i="1"/>
  <c r="J612" i="1"/>
  <c r="J563" i="1"/>
  <c r="K561" i="1"/>
  <c r="J511" i="1"/>
  <c r="J516" i="1"/>
  <c r="J746" i="1" l="1"/>
  <c r="J745" i="1" s="1"/>
  <c r="J692" i="1"/>
  <c r="J689" i="1" s="1"/>
  <c r="J688" i="1" s="1"/>
  <c r="J771" i="1"/>
  <c r="J770" i="1" s="1"/>
  <c r="J560" i="1"/>
  <c r="J503" i="1"/>
  <c r="J500" i="1"/>
  <c r="J493" i="1" s="1"/>
  <c r="J487" i="1"/>
  <c r="J418" i="1"/>
  <c r="J379" i="1"/>
  <c r="J350" i="1"/>
  <c r="K490" i="1" l="1"/>
  <c r="J492" i="1"/>
  <c r="J294" i="1"/>
  <c r="J291" i="1" s="1"/>
  <c r="J290" i="1" s="1"/>
  <c r="K257" i="1"/>
  <c r="K256" i="1" s="1"/>
  <c r="K255" i="1" s="1"/>
  <c r="K254" i="1" s="1"/>
  <c r="J248" i="1" s="1"/>
  <c r="J246" i="1"/>
  <c r="J213" i="1"/>
  <c r="J187" i="1"/>
  <c r="J178" i="1"/>
  <c r="J166" i="1"/>
  <c r="K171" i="1"/>
  <c r="J158" i="1"/>
  <c r="J157" i="1" s="1"/>
  <c r="J156" i="1" s="1"/>
  <c r="J152" i="1"/>
  <c r="J139" i="1"/>
  <c r="J116" i="1"/>
  <c r="J110" i="1"/>
  <c r="J109" i="1" s="1"/>
  <c r="J108" i="1" s="1"/>
  <c r="J104" i="1"/>
  <c r="J81" i="1"/>
  <c r="J80" i="1" s="1"/>
  <c r="J68" i="1"/>
  <c r="J71" i="1"/>
  <c r="J63" i="1"/>
  <c r="J62" i="1" s="1"/>
  <c r="J61" i="1" s="1"/>
  <c r="J60" i="1" s="1"/>
  <c r="J57" i="1"/>
  <c r="J56" i="1" s="1"/>
  <c r="J55" i="1" s="1"/>
  <c r="J52" i="1"/>
  <c r="J51" i="1" s="1"/>
  <c r="J50" i="1" s="1"/>
  <c r="J49" i="1" s="1"/>
  <c r="J47" i="1"/>
  <c r="J46" i="1" s="1"/>
  <c r="J45" i="1" s="1"/>
  <c r="K33" i="1"/>
  <c r="J35" i="1"/>
  <c r="J29" i="1"/>
  <c r="J28" i="1" s="1"/>
  <c r="J24" i="1"/>
  <c r="J22" i="1"/>
  <c r="J19" i="1"/>
  <c r="J147" i="1" l="1"/>
  <c r="J146" i="1" s="1"/>
  <c r="J145" i="1" s="1"/>
  <c r="J16" i="1"/>
  <c r="J165" i="1"/>
  <c r="J164" i="1" s="1"/>
  <c r="J163" i="1" s="1"/>
  <c r="J44" i="1"/>
  <c r="J18" i="1"/>
  <c r="J79" i="1" l="1"/>
  <c r="J195" i="1" l="1"/>
  <c r="J183" i="1" s="1"/>
  <c r="J182" i="1" s="1"/>
  <c r="J311" i="1"/>
  <c r="J590" i="1"/>
  <c r="J441" i="1"/>
  <c r="J97" i="1"/>
  <c r="J96" i="1" s="1"/>
  <c r="J66" i="1"/>
  <c r="J65" i="1" s="1"/>
  <c r="J95" i="1" l="1"/>
  <c r="J653" i="1" l="1"/>
  <c r="J672" i="1"/>
  <c r="J132" i="1" l="1"/>
  <c r="J813" i="1"/>
  <c r="J812" i="1" s="1"/>
  <c r="J811" i="1" s="1"/>
  <c r="J849" i="1"/>
  <c r="J847" i="1" s="1"/>
  <c r="J114" i="1"/>
  <c r="J266" i="1"/>
  <c r="K828" i="1"/>
  <c r="J211" i="1"/>
  <c r="J769" i="1" l="1"/>
  <c r="K808" i="1"/>
  <c r="K807" i="1" s="1"/>
  <c r="J806" i="1" s="1"/>
  <c r="J819" i="1" l="1"/>
  <c r="J818" i="1" s="1"/>
  <c r="J817" i="1" s="1"/>
  <c r="J617" i="1"/>
  <c r="J462" i="1"/>
  <c r="J318" i="1"/>
  <c r="J324" i="1"/>
  <c r="K827" i="1"/>
  <c r="J848" i="1"/>
  <c r="J486" i="1"/>
  <c r="J485" i="1" s="1"/>
  <c r="J611" i="1" l="1"/>
  <c r="J610" i="1" s="1"/>
  <c r="J609" i="1" s="1"/>
  <c r="J586" i="1"/>
  <c r="J720" i="1"/>
  <c r="K510" i="1"/>
  <c r="J509" i="1" s="1"/>
  <c r="J559" i="1"/>
  <c r="J558" i="1" s="1"/>
  <c r="J597" i="1"/>
  <c r="J589" i="1" s="1"/>
  <c r="J582" i="1"/>
  <c r="J581" i="1" s="1"/>
  <c r="J580" i="1" s="1"/>
  <c r="J578" i="1"/>
  <c r="J577" i="1" s="1"/>
  <c r="J575" i="1"/>
  <c r="J571" i="1"/>
  <c r="J570" i="1" s="1"/>
  <c r="J569" i="1" s="1"/>
  <c r="J568" i="1" s="1"/>
  <c r="J585" i="1" l="1"/>
  <c r="J584" i="1" s="1"/>
  <c r="J574" i="1"/>
  <c r="J573" i="1" s="1"/>
  <c r="J837" i="1" l="1"/>
  <c r="J836" i="1" s="1"/>
  <c r="J34" i="1" l="1"/>
  <c r="J32" i="1" l="1"/>
  <c r="J31" i="1" s="1"/>
  <c r="J40" i="1"/>
  <c r="J535" i="1"/>
  <c r="J538" i="1"/>
  <c r="J545" i="1"/>
  <c r="J230" i="1"/>
  <c r="J233" i="1"/>
  <c r="J232" i="1" s="1"/>
  <c r="J534" i="1" l="1"/>
  <c r="J533" i="1" s="1"/>
  <c r="J537" i="1"/>
  <c r="J229" i="1"/>
  <c r="J228" i="1" s="1"/>
  <c r="J727" i="1"/>
  <c r="J719" i="1" s="1"/>
  <c r="J717" i="1"/>
  <c r="J713" i="1"/>
  <c r="J708" i="1"/>
  <c r="J685" i="1"/>
  <c r="J656" i="1"/>
  <c r="J622" i="1"/>
  <c r="J621" i="1" s="1"/>
  <c r="J620" i="1" s="1"/>
  <c r="J660" i="1" l="1"/>
  <c r="J659" i="1" s="1"/>
  <c r="J716" i="1"/>
  <c r="J715" i="1" s="1"/>
  <c r="J664" i="1"/>
  <c r="J683" i="1"/>
  <c r="J682" i="1" s="1"/>
  <c r="J684" i="1"/>
  <c r="J706" i="1"/>
  <c r="J705" i="1" s="1"/>
  <c r="J707" i="1"/>
  <c r="J711" i="1"/>
  <c r="J710" i="1" s="1"/>
  <c r="J712" i="1"/>
  <c r="J628" i="1"/>
  <c r="J654" i="1"/>
  <c r="J655" i="1"/>
  <c r="J289" i="1"/>
  <c r="J625" i="1"/>
  <c r="J624" i="1" s="1"/>
  <c r="J742" i="1"/>
  <c r="J741" i="1" s="1"/>
  <c r="J740" i="1" s="1"/>
  <c r="J760" i="1"/>
  <c r="J759" i="1" s="1"/>
  <c r="J766" i="1"/>
  <c r="J783" i="1"/>
  <c r="K826" i="1"/>
  <c r="J825" i="1" s="1"/>
  <c r="J856" i="1"/>
  <c r="J855" i="1" s="1"/>
  <c r="J844" i="1"/>
  <c r="J843" i="1" s="1"/>
  <c r="J823" i="1"/>
  <c r="J822" i="1" s="1"/>
  <c r="J802" i="1"/>
  <c r="J801" i="1" s="1"/>
  <c r="J800" i="1" s="1"/>
  <c r="J790" i="1"/>
  <c r="J645" i="1"/>
  <c r="J644" i="1" s="1"/>
  <c r="J643" i="1" s="1"/>
  <c r="J650" i="1"/>
  <c r="J649" i="1" s="1"/>
  <c r="J648" i="1" s="1"/>
  <c r="J531" i="1"/>
  <c r="J515" i="1"/>
  <c r="J519" i="1"/>
  <c r="J521" i="1"/>
  <c r="J508" i="1"/>
  <c r="E334" i="1"/>
  <c r="J177" i="1"/>
  <c r="J491" i="1"/>
  <c r="J483" i="1"/>
  <c r="J482" i="1" s="1"/>
  <c r="J481" i="1" s="1"/>
  <c r="J461" i="1"/>
  <c r="J476" i="1"/>
  <c r="J468" i="1"/>
  <c r="J465" i="1"/>
  <c r="J444" i="1"/>
  <c r="J440" i="1"/>
  <c r="J455" i="1"/>
  <c r="J447" i="1"/>
  <c r="J436" i="1"/>
  <c r="J430" i="1"/>
  <c r="J408" i="1"/>
  <c r="J411" i="1"/>
  <c r="J349" i="1"/>
  <c r="J393" i="1"/>
  <c r="J378" i="1"/>
  <c r="J381" i="1"/>
  <c r="J384" i="1"/>
  <c r="J364" i="1"/>
  <c r="J355" i="1"/>
  <c r="J352" i="1"/>
  <c r="J333" i="1"/>
  <c r="J323" i="1" s="1"/>
  <c r="J317" i="1"/>
  <c r="J321" i="1"/>
  <c r="J252" i="1"/>
  <c r="J250" i="1" s="1"/>
  <c r="J242" i="1"/>
  <c r="J241" i="1" s="1"/>
  <c r="J240" i="1" s="1"/>
  <c r="J239" i="1" s="1"/>
  <c r="J238" i="1" s="1"/>
  <c r="J237" i="1" s="1"/>
  <c r="J264" i="1"/>
  <c r="J305" i="1"/>
  <c r="J304" i="1" s="1"/>
  <c r="J303" i="1" s="1"/>
  <c r="J302" i="1" s="1"/>
  <c r="J299" i="1"/>
  <c r="J262" i="1"/>
  <c r="J220" i="1"/>
  <c r="J218" i="1" s="1"/>
  <c r="J210" i="1" s="1"/>
  <c r="J103" i="1"/>
  <c r="J137" i="1"/>
  <c r="J184" i="1"/>
  <c r="J175" i="1"/>
  <c r="J642" i="1" l="1"/>
  <c r="J209" i="1"/>
  <c r="J208" i="1"/>
  <c r="J794" i="1"/>
  <c r="J842" i="1"/>
  <c r="J652" i="1"/>
  <c r="J67" i="1"/>
  <c r="J846" i="1"/>
  <c r="J841" i="1" s="1"/>
  <c r="J377" i="1"/>
  <c r="J376" i="1" s="1"/>
  <c r="J348" i="1"/>
  <c r="J347" i="1" s="1"/>
  <c r="J821" i="1"/>
  <c r="J816" i="1" s="1"/>
  <c r="J788" i="1"/>
  <c r="J789" i="1"/>
  <c r="J781" i="1"/>
  <c r="J780" i="1" s="1"/>
  <c r="J782" i="1"/>
  <c r="J764" i="1"/>
  <c r="J763" i="1" s="1"/>
  <c r="J765" i="1"/>
  <c r="J407" i="1"/>
  <c r="J406" i="1" s="1"/>
  <c r="J354" i="1"/>
  <c r="J297" i="1"/>
  <c r="J296" i="1" s="1"/>
  <c r="J298" i="1"/>
  <c r="J383" i="1"/>
  <c r="J410" i="1"/>
  <c r="J434" i="1"/>
  <c r="J433" i="1" s="1"/>
  <c r="J435" i="1"/>
  <c r="J446" i="1"/>
  <c r="J439" i="1" s="1"/>
  <c r="J438" i="1" s="1"/>
  <c r="J480" i="1"/>
  <c r="J518" i="1"/>
  <c r="J529" i="1"/>
  <c r="J528" i="1" s="1"/>
  <c r="J527" i="1" s="1"/>
  <c r="J530" i="1"/>
  <c r="J428" i="1"/>
  <c r="J427" i="1" s="1"/>
  <c r="J429" i="1"/>
  <c r="J467" i="1"/>
  <c r="J186" i="1"/>
  <c r="J135" i="1"/>
  <c r="J134" i="1" s="1"/>
  <c r="J136" i="1"/>
  <c r="J115" i="1"/>
  <c r="J94" i="1"/>
  <c r="J54" i="1" s="1"/>
  <c r="J271" i="1"/>
  <c r="J270" i="1" s="1"/>
  <c r="J261" i="1" s="1"/>
  <c r="J744" i="1"/>
  <c r="J514" i="1"/>
  <c r="J513" i="1" s="1"/>
  <c r="J507" i="1" s="1"/>
  <c r="J460" i="1"/>
  <c r="J459" i="1" s="1"/>
  <c r="J316" i="1"/>
  <c r="J315" i="1" s="1"/>
  <c r="J174" i="1"/>
  <c r="J173" i="1" s="1"/>
  <c r="J131" i="1"/>
  <c r="J314" i="1" l="1"/>
  <c r="J787" i="1"/>
  <c r="J739" i="1" s="1"/>
  <c r="J260" i="1"/>
  <c r="J259" i="1" s="1"/>
  <c r="J130" i="1"/>
  <c r="J113" i="1" l="1"/>
  <c r="J112" i="1" s="1"/>
  <c r="J265" i="1"/>
  <c r="J102" i="1"/>
  <c r="J91" i="1"/>
  <c r="J90" i="1" s="1"/>
  <c r="J27" i="1"/>
  <c r="J17" i="1"/>
  <c r="J15" i="1" s="1"/>
  <c r="J101" i="1" l="1"/>
  <c r="J100" i="1" s="1"/>
  <c r="J26" i="1"/>
  <c r="J9" i="1" s="1"/>
  <c r="J207" i="1" l="1"/>
  <c r="J162" i="1" s="1"/>
  <c r="J309" i="1" l="1"/>
  <c r="J310" i="1"/>
  <c r="J308" i="1" l="1"/>
  <c r="J307" i="1" s="1"/>
  <c r="J862" i="1" s="1"/>
</calcChain>
</file>

<file path=xl/comments1.xml><?xml version="1.0" encoding="utf-8"?>
<comments xmlns="http://schemas.openxmlformats.org/spreadsheetml/2006/main">
  <authors>
    <author>PPGR</author>
  </authors>
  <commentList>
    <comment ref="B858" authorId="0" shapeId="0">
      <text>
        <r>
          <rPr>
            <b/>
            <sz val="9"/>
            <color indexed="81"/>
            <rFont val="Tahoma"/>
            <family val="2"/>
            <charset val="238"/>
          </rPr>
          <t>PPGR: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<sst xmlns="http://schemas.openxmlformats.org/spreadsheetml/2006/main" count="2203" uniqueCount="382">
  <si>
    <t/>
  </si>
  <si>
    <t>Dział</t>
  </si>
  <si>
    <t>Rozdział</t>
  </si>
  <si>
    <t>Nazwa</t>
  </si>
  <si>
    <t>Plan</t>
  </si>
  <si>
    <t>Wydatki bieżące</t>
  </si>
  <si>
    <t>dotacje na zadania bieżące</t>
  </si>
  <si>
    <t>inwestycje i zakupy inwestycyjne</t>
  </si>
  <si>
    <t>wynagrodzenia i składki od nich naliczane</t>
  </si>
  <si>
    <t>wydatki związane z realizacją ich statutowych zadań;</t>
  </si>
  <si>
    <t>010</t>
  </si>
  <si>
    <t>Rolnictwo i łowiectwo</t>
  </si>
  <si>
    <t>01030</t>
  </si>
  <si>
    <t>Izby rolnicze</t>
  </si>
  <si>
    <t>2850</t>
  </si>
  <si>
    <t>Wpłaty gmin na rzecz izb rolniczych w wysokości 2 % uzyskanych wpływów z podatku rolnego oraz kwoty w wysokości 1,5 % należnego podatku rolnego na rzecz wybranego przez podatnika podmiotu uprawnionego</t>
  </si>
  <si>
    <t>01043</t>
  </si>
  <si>
    <t>Infrastruktura wodociągowa wsi</t>
  </si>
  <si>
    <t>Wydatki majątkowe</t>
  </si>
  <si>
    <t>6050</t>
  </si>
  <si>
    <t>Wydatki inwestycyjne jednostek budżetowych</t>
  </si>
  <si>
    <t>Budowa i modernizacja sieci wodociągowej na terenie gminy Dzikowiec</t>
  </si>
  <si>
    <t>Budowa ujęcia wody wraz z stacją uzdatniania wody</t>
  </si>
  <si>
    <t>01044</t>
  </si>
  <si>
    <t>Infrastruktura sanitacyjna wsi</t>
  </si>
  <si>
    <t>Budowa sieci kanalizacji sanitarnej na terenie gminy Dzikowiec</t>
  </si>
  <si>
    <t>020</t>
  </si>
  <si>
    <t>Leśnictwo</t>
  </si>
  <si>
    <t>02001</t>
  </si>
  <si>
    <t>Gospodarka leśna</t>
  </si>
  <si>
    <t>4210</t>
  </si>
  <si>
    <t>Zakup materiałów i wyposażenia</t>
  </si>
  <si>
    <t>4300</t>
  </si>
  <si>
    <t>Zakup usług pozostałych</t>
  </si>
  <si>
    <t>400</t>
  </si>
  <si>
    <t>Wytwarzanie i zaopatrywanie w energię elektryczną, gaz i wodę</t>
  </si>
  <si>
    <t>40002</t>
  </si>
  <si>
    <t>Dostarczanie wody</t>
  </si>
  <si>
    <t>2650</t>
  </si>
  <si>
    <t>Dotacja przedmiotowa z budżetu dla samorządowego zakładu budżetowego</t>
  </si>
  <si>
    <t>600</t>
  </si>
  <si>
    <t>Transport i łączność</t>
  </si>
  <si>
    <t>Dotacja celowa na pomoc finansową udzielaną między jednostkami samorządu terytorialnego na dofinansowanie własnych zadań bieżących</t>
  </si>
  <si>
    <t>60004</t>
  </si>
  <si>
    <t>Lokalny transport zbiorowy</t>
  </si>
  <si>
    <t>60016</t>
  </si>
  <si>
    <t>Drogi publiczne gminne</t>
  </si>
  <si>
    <t>4270</t>
  </si>
  <si>
    <t>Zakup usług remontowych</t>
  </si>
  <si>
    <t>fundusz sołecki</t>
  </si>
  <si>
    <t>4530</t>
  </si>
  <si>
    <t>Podatek od towarów i usług (VAT).</t>
  </si>
  <si>
    <t>60017</t>
  </si>
  <si>
    <t>Drogi wewnętrzne</t>
  </si>
  <si>
    <t>Modernizacja dróg dojazdowych do gruntów rolnych</t>
  </si>
  <si>
    <t>60095</t>
  </si>
  <si>
    <t>Pozostała działalność</t>
  </si>
  <si>
    <t>630</t>
  </si>
  <si>
    <t>Turystyka</t>
  </si>
  <si>
    <t>63095</t>
  </si>
  <si>
    <t>4390</t>
  </si>
  <si>
    <t>Zakup usług obejmujących wykonanie ekspertyz, analiz i opinii</t>
  </si>
  <si>
    <t>700</t>
  </si>
  <si>
    <t>Gospodarka mieszkaniowa</t>
  </si>
  <si>
    <t>70005</t>
  </si>
  <si>
    <t>Gospodarka gruntami i nieruchomościami</t>
  </si>
  <si>
    <t>4260</t>
  </si>
  <si>
    <t>Zakup energii</t>
  </si>
  <si>
    <t>4360</t>
  </si>
  <si>
    <t>Opłaty z tytułu zakupu usług telekomunikacyjnych</t>
  </si>
  <si>
    <t>4430</t>
  </si>
  <si>
    <t>Różne opłaty i składki</t>
  </si>
  <si>
    <t>4480</t>
  </si>
  <si>
    <t>Podatek od nieruchomości</t>
  </si>
  <si>
    <t>4500</t>
  </si>
  <si>
    <t>Pozostałe podatki na rzecz budżetów jednostek samorządu terytorialnego</t>
  </si>
  <si>
    <t>4590</t>
  </si>
  <si>
    <t>Kary i odszkodowania wypłacane na rzecz osób fizycznych</t>
  </si>
  <si>
    <t>4600</t>
  </si>
  <si>
    <t>Kary, odszkodowania i grzywny wypłacane na rzecz osób prawnych i innych jednostek organizacyjnych</t>
  </si>
  <si>
    <t>4610</t>
  </si>
  <si>
    <t>Koszty postępowania sądowego i prokuratorskiego</t>
  </si>
  <si>
    <t>6060</t>
  </si>
  <si>
    <t>Wydatki na zakupy inwestycyjne jednostek budżetowych</t>
  </si>
  <si>
    <t>70095</t>
  </si>
  <si>
    <t>710</t>
  </si>
  <si>
    <t>Działalność usługowa</t>
  </si>
  <si>
    <t>71004</t>
  </si>
  <si>
    <t>Plany zagospodarowania przestrzennego</t>
  </si>
  <si>
    <t>4700</t>
  </si>
  <si>
    <t xml:space="preserve">Szkolenia pracowników niebędących członkami korpusu służby cywilnej </t>
  </si>
  <si>
    <t>750</t>
  </si>
  <si>
    <t>Administracja publiczna</t>
  </si>
  <si>
    <t>75011</t>
  </si>
  <si>
    <t>Urzędy wojewódzkie</t>
  </si>
  <si>
    <t>4010</t>
  </si>
  <si>
    <t>Wynagrodzenia osobowe pracowników</t>
  </si>
  <si>
    <t>4110</t>
  </si>
  <si>
    <t>Składki na ubezpieczenia społeczne</t>
  </si>
  <si>
    <t>4120</t>
  </si>
  <si>
    <t>Składki na Fundusz Pracy oraz Fundusz Solidarnościowy</t>
  </si>
  <si>
    <t>4710</t>
  </si>
  <si>
    <t>Wpłaty na PPK finansowane przez podmiot zatrudniający</t>
  </si>
  <si>
    <t>75022</t>
  </si>
  <si>
    <t>Rady gmin (miast i miast na prawach powiatu)</t>
  </si>
  <si>
    <t>3030</t>
  </si>
  <si>
    <t xml:space="preserve">Różne wydatki na rzecz osób fizycznych </t>
  </si>
  <si>
    <t>4220</t>
  </si>
  <si>
    <t>Zakup środków żywności</t>
  </si>
  <si>
    <t>75023</t>
  </si>
  <si>
    <t>Urzędy gmin (miast i miast na prawach powiatu)</t>
  </si>
  <si>
    <t>4040</t>
  </si>
  <si>
    <t>Dodatkowe wynagrodzenie roczne</t>
  </si>
  <si>
    <t>4140</t>
  </si>
  <si>
    <t>Wpłaty na Państwowy Fundusz Rehabilitacji Osób Niepełnosprawnych</t>
  </si>
  <si>
    <t>4170</t>
  </si>
  <si>
    <t>Wynagrodzenia bezosobowe</t>
  </si>
  <si>
    <t>4280</t>
  </si>
  <si>
    <t>Zakup usług zdrowotnych</t>
  </si>
  <si>
    <t>4410</t>
  </si>
  <si>
    <t>Podróże służbowe krajowe</t>
  </si>
  <si>
    <t>4440</t>
  </si>
  <si>
    <t>Odpisy na zakładowy fundusz świadczeń socjalnych</t>
  </si>
  <si>
    <t>75075</t>
  </si>
  <si>
    <t>Promocja jednostek samorządu terytorialnego</t>
  </si>
  <si>
    <t>75095</t>
  </si>
  <si>
    <t>751</t>
  </si>
  <si>
    <t>Urzędy naczelnych organów władzy państwowej, kontroli i ochrony prawa oraz sądownictwa</t>
  </si>
  <si>
    <t>75101</t>
  </si>
  <si>
    <t>Urzędy naczelnych organów władzy państwowej, kontroli i ochrony prawa</t>
  </si>
  <si>
    <t>752</t>
  </si>
  <si>
    <t>Obrona narodowa</t>
  </si>
  <si>
    <t>75224</t>
  </si>
  <si>
    <t>754</t>
  </si>
  <si>
    <t>Bezpieczeństwo publiczne i ochrona przeciwpożarowa</t>
  </si>
  <si>
    <t>75412</t>
  </si>
  <si>
    <t>Ochotnicze straże pożarne</t>
  </si>
  <si>
    <t>75421</t>
  </si>
  <si>
    <t>Zarządzanie kryzysowe</t>
  </si>
  <si>
    <t>757</t>
  </si>
  <si>
    <t>Obsługa długu publicznego</t>
  </si>
  <si>
    <t>75702</t>
  </si>
  <si>
    <t>Obsługa papierów wartościowych, kredytów i pożyczek oraz innych zobowiązań jednostek samorządu terytorialnego zaliczanych do tytułu dłużnego – kredyty i pożyczki</t>
  </si>
  <si>
    <t>8110</t>
  </si>
  <si>
    <t>Odsetki od samorządowych papierów wartościowych lub zaciągniętych przez jednostkę samorządu terytorialnego kredytów i pożyczek</t>
  </si>
  <si>
    <t>758</t>
  </si>
  <si>
    <t>Różne rozliczenia</t>
  </si>
  <si>
    <t>75818</t>
  </si>
  <si>
    <t>Rezerwy ogólne i celowe</t>
  </si>
  <si>
    <t>4810</t>
  </si>
  <si>
    <t>Rezerwy</t>
  </si>
  <si>
    <t>801</t>
  </si>
  <si>
    <t>Oświata i wychowanie</t>
  </si>
  <si>
    <t>80101</t>
  </si>
  <si>
    <t>Szkoły podstawowe</t>
  </si>
  <si>
    <t>2590</t>
  </si>
  <si>
    <t>Dotacja podmiotowa z budżetu dla publicznej jednostki systemu oświaty prowadzonej przez osobę prawną inną niż jednostka samorządu terytorialnego lub przez osobę fizyczną</t>
  </si>
  <si>
    <t>3020</t>
  </si>
  <si>
    <t>Wydatki osobowe niezaliczone do wynagrodzeń</t>
  </si>
  <si>
    <t>4240</t>
  </si>
  <si>
    <t>Zakup środków dydaktycznych i książek</t>
  </si>
  <si>
    <t>4790</t>
  </si>
  <si>
    <t>Wynagrodzenia osobowe nauczycieli</t>
  </si>
  <si>
    <t>4800</t>
  </si>
  <si>
    <t>Dodatkowe wynagrodzenie roczne nauczycieli</t>
  </si>
  <si>
    <t>80103</t>
  </si>
  <si>
    <t>Oddziały przedszkolne w szkołach podstawowych</t>
  </si>
  <si>
    <t>80104</t>
  </si>
  <si>
    <t xml:space="preserve">Przedszkola </t>
  </si>
  <si>
    <t>4330</t>
  </si>
  <si>
    <t>Zakup usług przez jednostki samorządu terytorialnego od innych jednostek samorządu terytorialnego</t>
  </si>
  <si>
    <t>80113</t>
  </si>
  <si>
    <t>Dowożenie uczniów do szkół</t>
  </si>
  <si>
    <t>80146</t>
  </si>
  <si>
    <t>Dokształcanie i doskonalenie nauczycieli</t>
  </si>
  <si>
    <t>80148</t>
  </si>
  <si>
    <t>Stołówki szkolne i przedszkolne</t>
  </si>
  <si>
    <t>80149</t>
  </si>
  <si>
    <t>Realizacja zadań wymagających stosowania specjalnej organizacji nauki i metod pracy dla dzieci w przedszkolach, oddziałach przedszkolnych w szkołach podstawowych i innych formach wychowania przedszkolnego</t>
  </si>
  <si>
    <t>80150</t>
  </si>
  <si>
    <t>Realizacja zadań wymagających stosowania specjalnej organizacji nauki i metod pracy dla dzieci i młodzieży w szkołach podstawowych</t>
  </si>
  <si>
    <t>80195</t>
  </si>
  <si>
    <t>851</t>
  </si>
  <si>
    <t>Ochrona zdrowia</t>
  </si>
  <si>
    <t>85154</t>
  </si>
  <si>
    <t>Przeciwdziałanie alkoholizmowi</t>
  </si>
  <si>
    <t>2310</t>
  </si>
  <si>
    <t>Dotacja celowa przekazana gminie na zadania bieżące realizowane na podstawie porozumień (umów) między jednostkami samorządu terytorialnego</t>
  </si>
  <si>
    <t>4190</t>
  </si>
  <si>
    <t>Nagrody konkursowe</t>
  </si>
  <si>
    <t>852</t>
  </si>
  <si>
    <t>Pomoc społeczna</t>
  </si>
  <si>
    <t>85202</t>
  </si>
  <si>
    <t>Domy pomocy społecznej</t>
  </si>
  <si>
    <t>85203</t>
  </si>
  <si>
    <t>Ośrodki wsparcia</t>
  </si>
  <si>
    <t>85205</t>
  </si>
  <si>
    <t>Zadania w zakresie przeciwdziałania przemocy domowej</t>
  </si>
  <si>
    <t>85213</t>
  </si>
  <si>
    <t>Składki na ubezpieczenie zdrowotne opłacane za osoby pobierające niektóre świadczenia z pomocy społecznej oraz za osoby uczestniczące w zajęciach w centrum integracji społecznej</t>
  </si>
  <si>
    <t>4130</t>
  </si>
  <si>
    <t>Składki na ubezpieczenie zdrowotne</t>
  </si>
  <si>
    <t>85214</t>
  </si>
  <si>
    <t>Zasiłki okresowe, celowe i pomoc w naturze oraz składki na ubezpieczenia emerytalne i rentowe</t>
  </si>
  <si>
    <t>3110</t>
  </si>
  <si>
    <t>Świadczenia społeczne</t>
  </si>
  <si>
    <t>85216</t>
  </si>
  <si>
    <t>Zasiłki stałe</t>
  </si>
  <si>
    <t>85219</t>
  </si>
  <si>
    <t>Ośrodki pomocy społecznej</t>
  </si>
  <si>
    <t>85228</t>
  </si>
  <si>
    <t>Usługi opiekuńcze i specjalistyczne usługi opiekuńcze</t>
  </si>
  <si>
    <t>85230</t>
  </si>
  <si>
    <t>Pomoc w zakresie dożywiania</t>
  </si>
  <si>
    <t>85295</t>
  </si>
  <si>
    <t>854</t>
  </si>
  <si>
    <t>Edukacyjna opieka wychowawcza</t>
  </si>
  <si>
    <t>85415</t>
  </si>
  <si>
    <t>Pomoc materialna dla uczniów o charakterze socjalnym</t>
  </si>
  <si>
    <t>3240</t>
  </si>
  <si>
    <t>Stypendia dla uczniów</t>
  </si>
  <si>
    <t>3260</t>
  </si>
  <si>
    <t>Inne formy pomocy dla uczniów</t>
  </si>
  <si>
    <t>85416</t>
  </si>
  <si>
    <t>Pomoc materialna dla uczniów o charakterze motywacyjnym</t>
  </si>
  <si>
    <t>855</t>
  </si>
  <si>
    <t>Rodzina</t>
  </si>
  <si>
    <t>85501</t>
  </si>
  <si>
    <t>Świadczenie wychowawcze</t>
  </si>
  <si>
    <t>2910</t>
  </si>
  <si>
    <t>Zwrot dotacji oraz płatności wykorzystanych niezgodnie z przeznaczeniem lub wykorzystanych z naruszeniem procedur, o których mowa w art. 184 ustawy, pobranych nienależnie lub w nadmiernej wysokości</t>
  </si>
  <si>
    <t>4560</t>
  </si>
  <si>
    <t>Odsetki od dotacji oraz płatności: wykorzystanych niezgodnie z przeznaczeniem lub wykorzystanych z naruszeniem procedur, o których mowa w art. 184 ustawy, pobranych nienależnie lub  w nadmiernej wysokości</t>
  </si>
  <si>
    <t>85502</t>
  </si>
  <si>
    <t>85503</t>
  </si>
  <si>
    <t>Karta Dużej Rodziny</t>
  </si>
  <si>
    <t>85504</t>
  </si>
  <si>
    <t>Wspieranie rodziny</t>
  </si>
  <si>
    <t>85508</t>
  </si>
  <si>
    <t>Rodziny zastępcze</t>
  </si>
  <si>
    <t>85513</t>
  </si>
  <si>
    <t>Składki na ubezpieczenie zdrowotne opłacane za osoby pobierające niektóre świadczenia rodzinne oraz za osoby pobierające zasiłki dla opiekunów</t>
  </si>
  <si>
    <t>85516</t>
  </si>
  <si>
    <t>System opieki nad dziećmi w wieku do lat 3</t>
  </si>
  <si>
    <t>900</t>
  </si>
  <si>
    <t>Gospodarka komunalna i ochrona środowiska</t>
  </si>
  <si>
    <t>90001</t>
  </si>
  <si>
    <t>Gospodarka ściekowa i ochrona wód</t>
  </si>
  <si>
    <t>90002</t>
  </si>
  <si>
    <t>Gospodarka odpadami komunalnymi</t>
  </si>
  <si>
    <t>90004</t>
  </si>
  <si>
    <t>Utrzymanie zieleni w miastach i gminach</t>
  </si>
  <si>
    <t>90013</t>
  </si>
  <si>
    <t>Schroniska dla zwierząt</t>
  </si>
  <si>
    <t>90015</t>
  </si>
  <si>
    <t>Oświetlenie ulic, placów i dróg</t>
  </si>
  <si>
    <t>90017</t>
  </si>
  <si>
    <t>Zakłady gospodarki komunalnej</t>
  </si>
  <si>
    <t>921</t>
  </si>
  <si>
    <t>Kultura i ochrona dziedzictwa narodowego</t>
  </si>
  <si>
    <t>92109</t>
  </si>
  <si>
    <t>Domy i ośrodki kultury, świetlice i kluby</t>
  </si>
  <si>
    <t>2480</t>
  </si>
  <si>
    <t>Dotacja podmiotowa z budżetu dla samorządowej instytucji kultury</t>
  </si>
  <si>
    <t>92116</t>
  </si>
  <si>
    <t>Biblioteki</t>
  </si>
  <si>
    <t>92195</t>
  </si>
  <si>
    <t>926</t>
  </si>
  <si>
    <t>Kultura fizyczna</t>
  </si>
  <si>
    <t>92695</t>
  </si>
  <si>
    <t>Wydatki ogółem:</t>
  </si>
  <si>
    <t>Zakup gruntów</t>
  </si>
  <si>
    <t>wydatki związane z realizacją ich statutowych zadań</t>
  </si>
  <si>
    <t>zadania zlecone</t>
  </si>
  <si>
    <t>świadczenia na rzecz osób fizycznych</t>
  </si>
  <si>
    <t>Doposażenie budynku wielofunkcyjnego w Dzikowcu (FS Dzikowiec)</t>
  </si>
  <si>
    <t>Spotkanie mieszkańców związane z kultywowaniem tradycji i promocji sołectwa podczas organizowanych spotkań mieszkańców sołectwa Lipnica (FS Lipnica)</t>
  </si>
  <si>
    <t>Spotkanie mieszkańców związane z kultywowaniem tradycji i promocji sołectwa podczas organizowanych spotkań mieszkańców sołectwa Kopcie (FS Kopcie)</t>
  </si>
  <si>
    <t>rezerwa ogólna</t>
  </si>
  <si>
    <t>rezerwa kryzysowa</t>
  </si>
  <si>
    <t>Obsługa długu</t>
  </si>
  <si>
    <t>rezerwy</t>
  </si>
  <si>
    <t>bieżące utrzymanie jednostek OSP</t>
  </si>
  <si>
    <t>aktualizacja rejestru wyborców - zadania zlecone</t>
  </si>
  <si>
    <t>wydatki jednostek budżetowych</t>
  </si>
  <si>
    <t>zakup materiałów promocyjnych</t>
  </si>
  <si>
    <t>Termomodernizacja budynku ZS w Dzikowcu</t>
  </si>
  <si>
    <t>Zwalczanie narkomanii</t>
  </si>
  <si>
    <t>Dotacja dla Izby Wytrzeźwień w Rzeszowie</t>
  </si>
  <si>
    <t>Budowa Punktu Selektywnej Zbiórki Odpadów Komunalnych na terenie Gminy Dzikowiec</t>
  </si>
  <si>
    <t>Wymiana opraw oświetleniowych na terenie Gminy Dzikowiec</t>
  </si>
  <si>
    <t>Przebudowa i modernizacja placów zabaw na terenie Gminy Dzikowiec</t>
  </si>
  <si>
    <t>zakup usług promocyjnych</t>
  </si>
  <si>
    <t>01095</t>
  </si>
  <si>
    <t>Rewaloryzacja zabytkowego zespołu dworsko-parkowego w Dzikowcu</t>
  </si>
  <si>
    <t>Zadania w zakresie kultury fizycznej</t>
  </si>
  <si>
    <t>dotacja na zadania bieżące</t>
  </si>
  <si>
    <t>Dotacja celowa z budżetu na finansowanie lub dofinansowanie zadań zleconych do realizacji stowarzyszeniom</t>
  </si>
  <si>
    <t xml:space="preserve">Dotacja celowa z budżetu na finansowanie lub dofinansowanie kosztów realizacji inwestycji i zakupów inwestycyjnych samorządowych zakładów budżetowych </t>
  </si>
  <si>
    <t>Wpływy i wydatki związane z gromadzeniem środków z opłat i kar za korzystanie ze środowiska</t>
  </si>
  <si>
    <t>Dotacja celowa z budżetu na finansowanie lub dofinansowanie kosztów realizacji inwestycji i zakupów inwestycyjnych jednostek nie zaliczanych do sektora finansów publicznych</t>
  </si>
  <si>
    <t>Usuwanie wyrobów zawierających azbest pochodzących z wymiany pokryć dachowych</t>
  </si>
  <si>
    <t>Pozostałe działania związane z gospodarką odpadami</t>
  </si>
  <si>
    <t xml:space="preserve">§
</t>
  </si>
  <si>
    <t>Zakup wyposażenia dla Ochotniczej Straży Pożarnej w Lipnicy (sprzęt i umundurowanie) - (FS Lipnica)</t>
  </si>
  <si>
    <t>Spotkanie mieszkańców związane z kultywowaniem tradycji i promocji sołectwa Dzikowiec (FS Dzikowiec)</t>
  </si>
  <si>
    <t>Spotkania mieszkańców związane z kultywowaniem tradycji i promocji sołectwa podczas organizowanych spotkań mieszkańców sołectwa Mechowiec (FS Mechowiec)</t>
  </si>
  <si>
    <t>Spotkanie mieszkańców związane z kultywowaniem tradycji i promocji sołectwa Płazówka (FS Płazówka)</t>
  </si>
  <si>
    <t>Spotkanie mieszkańców związane z kultywowaniem tradycji oraz promocji sołectwa podczas organizowanych spotkań mieszkańców sołectwa Wilcza Wola (FS Wilcza Wola)</t>
  </si>
  <si>
    <t>Wydatki</t>
  </si>
  <si>
    <t>Zespół Szkolno-Przedszkolny Nr 1 w Mechowcu prowadzony przez Stowarzyszenie Rozwoju Gminy Dzikowiec „Nasza Szansa”</t>
  </si>
  <si>
    <t>Ochrona powietrza atmosferycznego i klimatu</t>
  </si>
  <si>
    <t>Dotacja celowa na pomoc finansową udzielaną między jednostkami samorządu terytorialnego na dofinansowanie własnych zadań inwestycyjnych i zakupów inwestycyjnych</t>
  </si>
  <si>
    <t>Kwalifikacja wojskowa</t>
  </si>
  <si>
    <t>Modernizacja kompleksu sportowego „Moje Boisko – Orlik 2012” wraz z budową: bieżni okrężnej, bieżni prostej, skoczni do skoku w dal, boiska wielofunkcyjnego, skateparku oraz sprawnościowego placu zabaw w Dzikowcu</t>
  </si>
  <si>
    <t>Szkoła Podstawowa w Spiach prowadzona przez Stowarzyszenie Przyjaciół Szkoły Podstawowej w Spiach</t>
  </si>
  <si>
    <t>Poprawa infrastruktury wodociągowej na terenie gminy Dzikowiec</t>
  </si>
  <si>
    <t>Drogi publiczne powiatowe</t>
  </si>
  <si>
    <t>Budowa,przebudowa i modernizacja dróg gminnych na terenie Gminy Dzikowiec</t>
  </si>
  <si>
    <t>Modernizacja drogi gminnej ul. Katyńska w miejscowości Dzikowiec</t>
  </si>
  <si>
    <t>Rozbudowa drogi gminnej w miejscowości Lipnica</t>
  </si>
  <si>
    <t>Przebudowa przepustów w Spiach wraz z modernizacją drogi gminnej</t>
  </si>
  <si>
    <t>Remont drogi gminnej Nr 104 292 R w miejscowości Kopcie</t>
  </si>
  <si>
    <t>Rozbudowa drogi gminnej w miejscowości Płazówka</t>
  </si>
  <si>
    <t>Rozbudowa  wraz z modernizacją drogi gminnej Wilcza Wola - Pniaki w miejscowości Wilcza Wola</t>
  </si>
  <si>
    <t>Rozwój infrastruktury turystycznej</t>
  </si>
  <si>
    <t>Zakup wyposażenia do Centrum Kulturalno-Turystycznego w Wilczej Woli (FS Wilcza Wola)</t>
  </si>
  <si>
    <t>Zakup materiałów budowlanych celem wykonania ogrodzenia Centrum Kulturalno-Turystycznego w Wilczej Woli sołectwo Wilcza Wola (FS Wilcza Wola)</t>
  </si>
  <si>
    <t>Budowa instalacji fotowoltaicznej na budynkach użyteczności publicznej na terenie gminy Dzikowiec</t>
  </si>
  <si>
    <t>Modernizacja budynków użyteczności publicznej</t>
  </si>
  <si>
    <t>Urządzenie centrum wsi Wilcza Wola</t>
  </si>
  <si>
    <t>Utwardzenie placu gminnego sołectwo Lipnica</t>
  </si>
  <si>
    <t>Wynagrodzenia agencyjno-prowizyjne</t>
  </si>
  <si>
    <t>Zakup namiotów promujących sołectwo Mechowiec (FS Mechowiec)</t>
  </si>
  <si>
    <t>Zakup namiotów promujących sołectwo Płazówka (FS Płazówka)</t>
  </si>
  <si>
    <t>Zakup stołów i ławek (komplety cateringowe) na cele organizowanych spotkań związanych z kultywowaniem tradycji i promocji sołectwa Płazówka (FS Płazówka)</t>
  </si>
  <si>
    <t>Zakup stołów i ławek na cele organizowanych spotkań związanych z kultywowaniem tradycji i promocji sołectwa Kopcie (FS Kopcie)</t>
  </si>
  <si>
    <t>Spotkanie mieszkańców związane z kultywowaniem tradycji i promocji sołectwa Spie (letni piknik sportowy) (FS Spie)</t>
  </si>
  <si>
    <t>Zadania o charakterze obronnym wynikające z ustawy o ochronie ludności i obronie cywilnej</t>
  </si>
  <si>
    <t>wypłata ekwiwalentu dla członków OSP uczestniczących w działaniach ratowniczych lub szkoleniach pożarniczych</t>
  </si>
  <si>
    <t>Zakup umundurowania dla Ochotniczej Straży Pożarnej w  Nowym Dzikowcu (FS Nowy Dzikowiec)</t>
  </si>
  <si>
    <t>Zakup umundurowania dla Ochotniczej Straży Pożarnej Mechowiec (FS Mechowiec)</t>
  </si>
  <si>
    <t>Zakup nagłośnienia (FS Płazówka)</t>
  </si>
  <si>
    <t>Zakup wyposażenia dla Ochotniczej Straży Pożarnej w Wilczej Woli (FS Wilcza Wola)</t>
  </si>
  <si>
    <t>Zakup wyposażenia i umundurowania dla Ochotniczej Straży Pożarnej w Spiach (FS Spie)</t>
  </si>
  <si>
    <t>Zakup umundurowania dla Ochotniczej Straży Pożarnej Wilcza Wola-Kijanki (FS Spie)</t>
  </si>
  <si>
    <t>Zakup wyposażenia dla Ochotniczej Straży Pożarnej w Kopciach (sprzęt i umundurowanie) (FS Kopcie)</t>
  </si>
  <si>
    <t>Zakup umundurowania dla Ochotniczej Straży Pożarnej w Dzikowcu (FS Dzikowiec)</t>
  </si>
  <si>
    <t>Zakup średniego samochodu ratowniczo - gaśniczego dla Ochotniczej Straży Pożarnej w Kopciach</t>
  </si>
  <si>
    <t>Zakup średniego samochodu ratowniczo - gaśniczego dla Ochotniczej Straży Pożarnej w Lipnicy</t>
  </si>
  <si>
    <t>Zakup garażu na potrzeby jednostki Ochotniczej Straży Pożarnej w Nowym Dzikowcu (FS Nowy Dzikowiec)</t>
  </si>
  <si>
    <t>Wykonanie zadaszenia na rowery przy Szkole Podstawowej w Lipnicy (FS Lipnica)</t>
  </si>
  <si>
    <t>Wykonanie ogrodzenia Zespołu Szkół im. Ks. Prałata Stanisława Sudoła w Dzikowcu (FS Dzikowiec)</t>
  </si>
  <si>
    <t>Wykonanie ogrodzenia przy boisku sportowym oraz Szkole Podstawowej w Kopciach (FS Kopcie)</t>
  </si>
  <si>
    <t>Budowa chodnika wraz z wykonaniem wiaty rowerowej na terenie Szkoły Podstawowej w Kopciach</t>
  </si>
  <si>
    <t>Modernizacja budynku Zespołu Szkolno-Przedszkolnego Nr 1 w Mechowcu</t>
  </si>
  <si>
    <t>Modernizacja chodnika do Szkoły Podstawowej w Lipnicy</t>
  </si>
  <si>
    <t>Modernizacja pomieszczeń w ZS Dzikowiec</t>
  </si>
  <si>
    <t>Budowa, przebudowa i modernizacja oświetlenia ulicznego na terenie Gminy Dzikowiec</t>
  </si>
  <si>
    <t>Modernizacja oświetlenia placu rekreacyjnego w Spiach</t>
  </si>
  <si>
    <t>Modernizacja pompowni ścieków w miejscowości Lipnica oraz Mechowiec</t>
  </si>
  <si>
    <t>Zakup wyposażenia do świetlicy w Wilczej Woli (FS Wilcza Wola)</t>
  </si>
  <si>
    <t>Rozbudowa i przebudowa budynku biblioteki w Mechowcu</t>
  </si>
  <si>
    <t>Zakup ławek na boisko sportowe w Mechowcu (FS Mechowiec)</t>
  </si>
  <si>
    <t>Modernizacja kompleksu sportowego w Kopciach poprzez przebudowę boiska wielofunkcyjnego z nawierzchnią poliuretanową wraz z infrastrukturą towarzyszącą</t>
  </si>
  <si>
    <t>Rozbudowa i przebudowa placu zabaw w miejscowości Wilcza Wola</t>
  </si>
  <si>
    <t>na programy finansowane z udziałem środków, o których mowa w art. 5 ust. 1 pkt 2 i 3</t>
  </si>
  <si>
    <t>Podatek od towarów i usług (VAT)</t>
  </si>
  <si>
    <t>Zakup mikrobusa dla Gminy Dzikowiec</t>
  </si>
  <si>
    <t>Przebudowa drogi powiatowej Nr 1 033 R Bojanów - Wilcza Wola w km 11+983 - 12+103 oraz drogi powiatowej Nr 1 204 R Majdan Królewski - Kopcie - Lipnica - Raniżów - Głogów Młp. w km 9+816 - 9+996 w miejscowości Kopcie</t>
  </si>
  <si>
    <t>Załącznik nr 2 do uchwały budżetowej na 2026 r. Gminy Dzikowiec Nr …....... z dnia …..................... r.</t>
  </si>
  <si>
    <t>Projekt</t>
  </si>
  <si>
    <t>Remont dróg gminnych na terenie sołectwa  Dzikowiec</t>
  </si>
  <si>
    <t>Remont dróg gminnych na terenie sołectwa Nowy Dzikowiec</t>
  </si>
  <si>
    <t>Remont dróg gminnych na terenie sołectwa Kopcie</t>
  </si>
  <si>
    <t>Remont dróg gminnych na terenie sołectwa Mechowiec</t>
  </si>
  <si>
    <t>Remont dróg gminnych na terenie sołectwa  Wilcza Wola</t>
  </si>
  <si>
    <t>Remont dróg gminnych (rowów)na terenie sołectwa  Spie</t>
  </si>
  <si>
    <t>Świadczenia rodzinne, świadczenie z funduszu alimentacyjnego oraz składki na ubezpieczenia emerytalne i rentowe z ubezpieczenia społecznego</t>
  </si>
  <si>
    <t>Zakup wyposażenia do budynku gminnego wielofunkcyjnego w Nowym Dzikowcu (FS Nowy Dzikowiec)</t>
  </si>
  <si>
    <t>Wydatki jednostek poniesione ze środków z Rządowego Funduszu Polski Ład: Program Inwestycji Strategicznych na realizację zadań inwestycyjnych</t>
  </si>
  <si>
    <t>Rozbudowa i modernizacja infrastruktury społecznej na terenie Gminy Dzikowiec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</si>
</sst>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28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7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7"/>
      <color indexed="8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4C6E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2">
    <xf numFmtId="0" fontId="0" fillId="0" borderId="0" xfId="0"/>
    <xf numFmtId="0" fontId="20" fillId="0" borderId="0" xfId="0" applyFont="1"/>
    <xf numFmtId="0" fontId="20" fillId="0" borderId="0" xfId="0" applyFont="1" applyAlignment="1">
      <alignment horizontal="left"/>
    </xf>
    <xf numFmtId="164" fontId="20" fillId="0" borderId="0" xfId="0" applyNumberFormat="1" applyFont="1"/>
    <xf numFmtId="0" fontId="20" fillId="35" borderId="0" xfId="0" applyFont="1" applyFill="1"/>
    <xf numFmtId="0" fontId="22" fillId="35" borderId="10" xfId="0" applyFont="1" applyFill="1" applyBorder="1" applyAlignment="1">
      <alignment horizontal="center" vertical="center" wrapText="1"/>
    </xf>
    <xf numFmtId="0" fontId="21" fillId="0" borderId="0" xfId="0" applyFont="1"/>
    <xf numFmtId="164" fontId="21" fillId="0" borderId="0" xfId="0" applyNumberFormat="1" applyFont="1"/>
    <xf numFmtId="39" fontId="20" fillId="0" borderId="0" xfId="0" applyNumberFormat="1" applyFont="1" applyAlignment="1">
      <alignment horizontal="left"/>
    </xf>
    <xf numFmtId="164" fontId="20" fillId="0" borderId="0" xfId="0" applyNumberFormat="1" applyFont="1" applyAlignment="1">
      <alignment horizontal="left"/>
    </xf>
    <xf numFmtId="0" fontId="21" fillId="35" borderId="0" xfId="0" applyFont="1" applyFill="1"/>
    <xf numFmtId="39" fontId="22" fillId="35" borderId="22" xfId="0" applyNumberFormat="1" applyFont="1" applyFill="1" applyBorder="1" applyAlignment="1">
      <alignment vertical="center" wrapText="1"/>
    </xf>
    <xf numFmtId="39" fontId="22" fillId="35" borderId="23" xfId="0" applyNumberFormat="1" applyFont="1" applyFill="1" applyBorder="1" applyAlignment="1">
      <alignment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0" xfId="0" applyFont="1"/>
    <xf numFmtId="0" fontId="22" fillId="0" borderId="0" xfId="0" applyFont="1" applyAlignment="1">
      <alignment horizontal="left"/>
    </xf>
    <xf numFmtId="0" fontId="23" fillId="0" borderId="0" xfId="0" applyFont="1" applyAlignment="1">
      <alignment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8" xfId="0" applyFont="1" applyBorder="1" applyAlignment="1">
      <alignment vertical="center" wrapText="1"/>
    </xf>
    <xf numFmtId="0" fontId="22" fillId="0" borderId="18" xfId="0" applyFon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0" fontId="22" fillId="35" borderId="22" xfId="0" applyFont="1" applyFill="1" applyBorder="1" applyAlignment="1">
      <alignment horizontal="center" vertical="center" wrapText="1"/>
    </xf>
    <xf numFmtId="0" fontId="22" fillId="35" borderId="23" xfId="0" applyFont="1" applyFill="1" applyBorder="1" applyAlignment="1">
      <alignment horizontal="center" vertical="center" wrapText="1"/>
    </xf>
    <xf numFmtId="0" fontId="22" fillId="35" borderId="18" xfId="0" applyFont="1" applyFill="1" applyBorder="1" applyAlignment="1">
      <alignment horizontal="center" vertical="center" wrapText="1"/>
    </xf>
    <xf numFmtId="39" fontId="24" fillId="35" borderId="23" xfId="0" applyNumberFormat="1" applyFont="1" applyFill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39" fontId="22" fillId="36" borderId="22" xfId="0" applyNumberFormat="1" applyFont="1" applyFill="1" applyBorder="1" applyAlignment="1">
      <alignment vertical="center" wrapText="1"/>
    </xf>
    <xf numFmtId="39" fontId="24" fillId="36" borderId="23" xfId="0" applyNumberFormat="1" applyFont="1" applyFill="1" applyBorder="1" applyAlignment="1">
      <alignment vertical="center" wrapText="1"/>
    </xf>
    <xf numFmtId="0" fontId="23" fillId="34" borderId="10" xfId="0" applyFont="1" applyFill="1" applyBorder="1" applyAlignment="1">
      <alignment horizontal="center" vertical="center" wrapText="1"/>
    </xf>
    <xf numFmtId="39" fontId="23" fillId="35" borderId="22" xfId="0" applyNumberFormat="1" applyFont="1" applyFill="1" applyBorder="1" applyAlignment="1">
      <alignment vertical="center" wrapText="1"/>
    </xf>
    <xf numFmtId="39" fontId="23" fillId="35" borderId="23" xfId="0" applyNumberFormat="1" applyFont="1" applyFill="1" applyBorder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0" fontId="22" fillId="0" borderId="19" xfId="0" applyFont="1" applyBorder="1" applyAlignment="1">
      <alignment horizontal="center" vertical="center" wrapText="1"/>
    </xf>
    <xf numFmtId="39" fontId="24" fillId="0" borderId="22" xfId="0" applyNumberFormat="1" applyFont="1" applyBorder="1" applyAlignment="1">
      <alignment vertical="center" wrapText="1"/>
    </xf>
    <xf numFmtId="39" fontId="24" fillId="0" borderId="23" xfId="0" applyNumberFormat="1" applyFont="1" applyBorder="1" applyAlignment="1">
      <alignment vertical="center" wrapText="1"/>
    </xf>
    <xf numFmtId="39" fontId="22" fillId="0" borderId="22" xfId="0" applyNumberFormat="1" applyFont="1" applyBorder="1" applyAlignment="1">
      <alignment vertical="center" wrapText="1"/>
    </xf>
    <xf numFmtId="39" fontId="22" fillId="0" borderId="23" xfId="0" applyNumberFormat="1" applyFont="1" applyBorder="1" applyAlignment="1">
      <alignment vertical="center" wrapText="1"/>
    </xf>
    <xf numFmtId="39" fontId="23" fillId="0" borderId="22" xfId="0" applyNumberFormat="1" applyFont="1" applyBorder="1" applyAlignment="1">
      <alignment vertical="center" wrapText="1"/>
    </xf>
    <xf numFmtId="39" fontId="23" fillId="0" borderId="23" xfId="0" applyNumberFormat="1" applyFont="1" applyBorder="1" applyAlignment="1">
      <alignment vertical="center" wrapText="1"/>
    </xf>
    <xf numFmtId="0" fontId="22" fillId="35" borderId="0" xfId="0" applyFont="1" applyFill="1" applyAlignment="1">
      <alignment horizontal="right" vertical="center" wrapText="1"/>
    </xf>
    <xf numFmtId="0" fontId="22" fillId="0" borderId="15" xfId="0" applyFont="1" applyBorder="1" applyAlignment="1">
      <alignment horizontal="right" vertical="center" wrapText="1"/>
    </xf>
    <xf numFmtId="0" fontId="22" fillId="35" borderId="15" xfId="0" applyFont="1" applyFill="1" applyBorder="1" applyAlignment="1">
      <alignment horizontal="right" vertical="center" wrapText="1"/>
    </xf>
    <xf numFmtId="0" fontId="26" fillId="0" borderId="0" xfId="0" applyFont="1" applyAlignment="1">
      <alignment vertical="center"/>
    </xf>
    <xf numFmtId="0" fontId="22" fillId="0" borderId="19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164" fontId="24" fillId="35" borderId="22" xfId="0" applyNumberFormat="1" applyFont="1" applyFill="1" applyBorder="1" applyAlignment="1">
      <alignment horizontal="right" vertical="center"/>
    </xf>
    <xf numFmtId="164" fontId="24" fillId="35" borderId="23" xfId="0" applyNumberFormat="1" applyFont="1" applyFill="1" applyBorder="1" applyAlignment="1">
      <alignment horizontal="right" vertical="center"/>
    </xf>
    <xf numFmtId="0" fontId="20" fillId="0" borderId="0" xfId="0" applyFont="1"/>
    <xf numFmtId="0" fontId="24" fillId="0" borderId="22" xfId="0" applyFont="1" applyBorder="1" applyAlignment="1">
      <alignment horizontal="left" vertical="center" wrapText="1"/>
    </xf>
    <xf numFmtId="0" fontId="24" fillId="0" borderId="24" xfId="0" applyFont="1" applyBorder="1" applyAlignment="1">
      <alignment horizontal="left" vertical="center" wrapText="1"/>
    </xf>
    <xf numFmtId="0" fontId="24" fillId="0" borderId="23" xfId="0" applyFont="1" applyBorder="1" applyAlignment="1">
      <alignment horizontal="left" vertical="center" wrapText="1"/>
    </xf>
    <xf numFmtId="39" fontId="22" fillId="0" borderId="22" xfId="0" applyNumberFormat="1" applyFont="1" applyBorder="1" applyAlignment="1">
      <alignment vertical="center" wrapText="1"/>
    </xf>
    <xf numFmtId="39" fontId="22" fillId="0" borderId="23" xfId="0" applyNumberFormat="1" applyFont="1" applyBorder="1" applyAlignment="1">
      <alignment vertical="center" wrapText="1"/>
    </xf>
    <xf numFmtId="39" fontId="22" fillId="0" borderId="22" xfId="0" applyNumberFormat="1" applyFont="1" applyBorder="1" applyAlignment="1">
      <alignment horizontal="right" vertical="center" wrapText="1"/>
    </xf>
    <xf numFmtId="39" fontId="22" fillId="0" borderId="23" xfId="0" applyNumberFormat="1" applyFont="1" applyBorder="1" applyAlignment="1">
      <alignment horizontal="right" vertical="center" wrapText="1"/>
    </xf>
    <xf numFmtId="39" fontId="23" fillId="0" borderId="22" xfId="0" applyNumberFormat="1" applyFont="1" applyBorder="1" applyAlignment="1">
      <alignment horizontal="right" vertical="center" wrapText="1"/>
    </xf>
    <xf numFmtId="39" fontId="23" fillId="0" borderId="23" xfId="0" applyNumberFormat="1" applyFont="1" applyBorder="1" applyAlignment="1">
      <alignment horizontal="right" vertical="center" wrapText="1"/>
    </xf>
    <xf numFmtId="39" fontId="24" fillId="0" borderId="22" xfId="0" applyNumberFormat="1" applyFont="1" applyBorder="1" applyAlignment="1">
      <alignment horizontal="right" vertical="center" wrapText="1"/>
    </xf>
    <xf numFmtId="39" fontId="24" fillId="0" borderId="23" xfId="0" applyNumberFormat="1" applyFont="1" applyBorder="1" applyAlignment="1">
      <alignment horizontal="righ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4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39" fontId="24" fillId="0" borderId="22" xfId="0" applyNumberFormat="1" applyFont="1" applyBorder="1" applyAlignment="1">
      <alignment vertical="center" wrapText="1"/>
    </xf>
    <xf numFmtId="39" fontId="24" fillId="0" borderId="23" xfId="0" applyNumberFormat="1" applyFont="1" applyBorder="1" applyAlignment="1">
      <alignment vertical="center" wrapText="1"/>
    </xf>
    <xf numFmtId="39" fontId="24" fillId="36" borderId="22" xfId="0" applyNumberFormat="1" applyFont="1" applyFill="1" applyBorder="1" applyAlignment="1">
      <alignment vertical="center" wrapText="1"/>
    </xf>
    <xf numFmtId="39" fontId="24" fillId="36" borderId="23" xfId="0" applyNumberFormat="1" applyFont="1" applyFill="1" applyBorder="1" applyAlignment="1">
      <alignment vertical="center" wrapText="1"/>
    </xf>
    <xf numFmtId="0" fontId="23" fillId="37" borderId="22" xfId="0" applyFont="1" applyFill="1" applyBorder="1" applyAlignment="1">
      <alignment horizontal="left" vertical="center" wrapText="1"/>
    </xf>
    <xf numFmtId="0" fontId="23" fillId="37" borderId="24" xfId="0" applyFont="1" applyFill="1" applyBorder="1" applyAlignment="1">
      <alignment horizontal="left" vertical="center" wrapText="1"/>
    </xf>
    <xf numFmtId="0" fontId="23" fillId="37" borderId="23" xfId="0" applyFont="1" applyFill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left" vertical="center" wrapText="1"/>
    </xf>
    <xf numFmtId="0" fontId="23" fillId="0" borderId="23" xfId="0" applyFont="1" applyBorder="1" applyAlignment="1">
      <alignment horizontal="left" vertical="center" wrapText="1"/>
    </xf>
    <xf numFmtId="39" fontId="23" fillId="37" borderId="22" xfId="0" applyNumberFormat="1" applyFont="1" applyFill="1" applyBorder="1" applyAlignment="1">
      <alignment vertical="center" wrapText="1"/>
    </xf>
    <xf numFmtId="39" fontId="23" fillId="37" borderId="23" xfId="0" applyNumberFormat="1" applyFont="1" applyFill="1" applyBorder="1" applyAlignment="1">
      <alignment vertical="center" wrapText="1"/>
    </xf>
    <xf numFmtId="39" fontId="23" fillId="0" borderId="22" xfId="0" applyNumberFormat="1" applyFont="1" applyBorder="1" applyAlignment="1">
      <alignment vertical="center" wrapText="1"/>
    </xf>
    <xf numFmtId="39" fontId="23" fillId="0" borderId="23" xfId="0" applyNumberFormat="1" applyFont="1" applyBorder="1" applyAlignment="1">
      <alignment vertical="center" wrapText="1"/>
    </xf>
    <xf numFmtId="0" fontId="24" fillId="36" borderId="22" xfId="0" applyFont="1" applyFill="1" applyBorder="1" applyAlignment="1">
      <alignment horizontal="left" vertical="center" wrapText="1"/>
    </xf>
    <xf numFmtId="0" fontId="24" fillId="36" borderId="24" xfId="0" applyFont="1" applyFill="1" applyBorder="1" applyAlignment="1">
      <alignment horizontal="left" vertical="center" wrapText="1"/>
    </xf>
    <xf numFmtId="0" fontId="24" fillId="36" borderId="23" xfId="0" applyFont="1" applyFill="1" applyBorder="1" applyAlignment="1">
      <alignment horizontal="left" vertical="center" wrapText="1"/>
    </xf>
    <xf numFmtId="0" fontId="22" fillId="35" borderId="22" xfId="0" applyFont="1" applyFill="1" applyBorder="1" applyAlignment="1">
      <alignment horizontal="left" vertical="center" wrapText="1"/>
    </xf>
    <xf numFmtId="0" fontId="22" fillId="35" borderId="24" xfId="0" applyFont="1" applyFill="1" applyBorder="1" applyAlignment="1">
      <alignment horizontal="left" vertical="center" wrapText="1"/>
    </xf>
    <xf numFmtId="0" fontId="22" fillId="35" borderId="23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right" wrapText="1"/>
    </xf>
    <xf numFmtId="0" fontId="27" fillId="0" borderId="0" xfId="0" applyFont="1" applyAlignment="1">
      <alignment horizontal="right"/>
    </xf>
    <xf numFmtId="0" fontId="25" fillId="35" borderId="0" xfId="0" applyFont="1" applyFill="1" applyAlignment="1">
      <alignment horizontal="right" wrapText="1"/>
    </xf>
    <xf numFmtId="0" fontId="24" fillId="35" borderId="22" xfId="0" applyFont="1" applyFill="1" applyBorder="1" applyAlignment="1">
      <alignment horizontal="left" vertical="center" wrapText="1"/>
    </xf>
    <xf numFmtId="0" fontId="24" fillId="35" borderId="24" xfId="0" applyFont="1" applyFill="1" applyBorder="1" applyAlignment="1">
      <alignment horizontal="left" vertical="center" wrapText="1"/>
    </xf>
    <xf numFmtId="0" fontId="24" fillId="35" borderId="23" xfId="0" applyFont="1" applyFill="1" applyBorder="1" applyAlignment="1">
      <alignment horizontal="left" vertical="center" wrapText="1"/>
    </xf>
    <xf numFmtId="39" fontId="22" fillId="35" borderId="22" xfId="0" applyNumberFormat="1" applyFont="1" applyFill="1" applyBorder="1" applyAlignment="1">
      <alignment vertical="center" wrapText="1"/>
    </xf>
    <xf numFmtId="39" fontId="22" fillId="35" borderId="23" xfId="0" applyNumberFormat="1" applyFont="1" applyFill="1" applyBorder="1" applyAlignment="1">
      <alignment vertical="center" wrapText="1"/>
    </xf>
    <xf numFmtId="39" fontId="23" fillId="35" borderId="22" xfId="0" applyNumberFormat="1" applyFont="1" applyFill="1" applyBorder="1" applyAlignment="1">
      <alignment horizontal="right" vertical="center" wrapText="1"/>
    </xf>
    <xf numFmtId="39" fontId="23" fillId="35" borderId="23" xfId="0" applyNumberFormat="1" applyFont="1" applyFill="1" applyBorder="1" applyAlignment="1">
      <alignment horizontal="right" vertical="center" wrapText="1"/>
    </xf>
    <xf numFmtId="39" fontId="22" fillId="35" borderId="22" xfId="0" applyNumberFormat="1" applyFont="1" applyFill="1" applyBorder="1" applyAlignment="1">
      <alignment horizontal="right" vertical="center" wrapText="1"/>
    </xf>
    <xf numFmtId="39" fontId="22" fillId="35" borderId="23" xfId="0" applyNumberFormat="1" applyFont="1" applyFill="1" applyBorder="1" applyAlignment="1">
      <alignment horizontal="right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39" fontId="24" fillId="35" borderId="22" xfId="0" applyNumberFormat="1" applyFont="1" applyFill="1" applyBorder="1" applyAlignment="1">
      <alignment horizontal="right" vertical="center" wrapText="1"/>
    </xf>
    <xf numFmtId="39" fontId="24" fillId="35" borderId="23" xfId="0" applyNumberFormat="1" applyFont="1" applyFill="1" applyBorder="1" applyAlignment="1">
      <alignment horizontal="right" vertical="center" wrapText="1"/>
    </xf>
    <xf numFmtId="4" fontId="22" fillId="0" borderId="10" xfId="0" applyNumberFormat="1" applyFont="1" applyBorder="1" applyAlignment="1">
      <alignment vertical="center" wrapText="1"/>
    </xf>
    <xf numFmtId="0" fontId="23" fillId="34" borderId="22" xfId="0" applyFont="1" applyFill="1" applyBorder="1" applyAlignment="1">
      <alignment horizontal="left" vertical="center" wrapText="1"/>
    </xf>
    <xf numFmtId="0" fontId="23" fillId="34" borderId="24" xfId="0" applyFont="1" applyFill="1" applyBorder="1" applyAlignment="1">
      <alignment horizontal="left" vertical="center" wrapText="1"/>
    </xf>
    <xf numFmtId="0" fontId="23" fillId="34" borderId="23" xfId="0" applyFont="1" applyFill="1" applyBorder="1" applyAlignment="1">
      <alignment horizontal="left" vertical="center" wrapText="1"/>
    </xf>
    <xf numFmtId="4" fontId="23" fillId="0" borderId="22" xfId="0" applyNumberFormat="1" applyFont="1" applyBorder="1" applyAlignment="1">
      <alignment vertical="center" wrapText="1"/>
    </xf>
    <xf numFmtId="0" fontId="23" fillId="0" borderId="23" xfId="0" applyFont="1" applyBorder="1" applyAlignment="1">
      <alignment vertical="center" wrapText="1"/>
    </xf>
    <xf numFmtId="0" fontId="22" fillId="0" borderId="10" xfId="0" applyFont="1" applyBorder="1" applyAlignment="1">
      <alignment horizontal="left" vertical="center" wrapText="1"/>
    </xf>
    <xf numFmtId="4" fontId="24" fillId="0" borderId="10" xfId="0" applyNumberFormat="1" applyFont="1" applyBorder="1" applyAlignment="1">
      <alignment vertical="center" wrapText="1"/>
    </xf>
    <xf numFmtId="0" fontId="24" fillId="0" borderId="10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3" fillId="34" borderId="22" xfId="0" applyFont="1" applyFill="1" applyBorder="1" applyAlignment="1">
      <alignment horizontal="center" vertical="center" wrapText="1"/>
    </xf>
    <xf numFmtId="0" fontId="23" fillId="34" borderId="23" xfId="0" applyFont="1" applyFill="1" applyBorder="1" applyAlignment="1">
      <alignment horizontal="center" vertical="center" wrapText="1"/>
    </xf>
    <xf numFmtId="39" fontId="23" fillId="34" borderId="22" xfId="0" applyNumberFormat="1" applyFont="1" applyFill="1" applyBorder="1" applyAlignment="1">
      <alignment vertical="center" wrapText="1"/>
    </xf>
    <xf numFmtId="39" fontId="23" fillId="34" borderId="23" xfId="0" applyNumberFormat="1" applyFont="1" applyFill="1" applyBorder="1" applyAlignment="1">
      <alignment vertical="center" wrapText="1"/>
    </xf>
    <xf numFmtId="39" fontId="23" fillId="35" borderId="22" xfId="0" applyNumberFormat="1" applyFont="1" applyFill="1" applyBorder="1" applyAlignment="1">
      <alignment vertical="center" wrapText="1"/>
    </xf>
    <xf numFmtId="39" fontId="23" fillId="35" borderId="23" xfId="0" applyNumberFormat="1" applyFont="1" applyFill="1" applyBorder="1" applyAlignment="1">
      <alignment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33" borderId="22" xfId="0" applyFont="1" applyFill="1" applyBorder="1" applyAlignment="1">
      <alignment horizontal="center" vertical="center" wrapText="1"/>
    </xf>
    <xf numFmtId="0" fontId="23" fillId="33" borderId="23" xfId="0" applyFont="1" applyFill="1" applyBorder="1" applyAlignment="1">
      <alignment horizontal="center" vertical="center" wrapText="1"/>
    </xf>
    <xf numFmtId="0" fontId="23" fillId="33" borderId="22" xfId="0" applyFont="1" applyFill="1" applyBorder="1" applyAlignment="1">
      <alignment horizontal="left" vertical="center" wrapText="1"/>
    </xf>
    <xf numFmtId="0" fontId="23" fillId="33" borderId="24" xfId="0" applyFont="1" applyFill="1" applyBorder="1" applyAlignment="1">
      <alignment horizontal="left" vertical="center" wrapText="1"/>
    </xf>
    <xf numFmtId="0" fontId="23" fillId="33" borderId="23" xfId="0" applyFont="1" applyFill="1" applyBorder="1" applyAlignment="1">
      <alignment horizontal="left" vertical="center" wrapText="1"/>
    </xf>
    <xf numFmtId="39" fontId="23" fillId="33" borderId="22" xfId="0" applyNumberFormat="1" applyFont="1" applyFill="1" applyBorder="1" applyAlignment="1">
      <alignment vertical="center" wrapText="1"/>
    </xf>
    <xf numFmtId="39" fontId="23" fillId="33" borderId="23" xfId="0" applyNumberFormat="1" applyFont="1" applyFill="1" applyBorder="1" applyAlignment="1">
      <alignment vertical="center" wrapText="1"/>
    </xf>
    <xf numFmtId="39" fontId="22" fillId="36" borderId="22" xfId="0" applyNumberFormat="1" applyFont="1" applyFill="1" applyBorder="1" applyAlignment="1">
      <alignment vertical="center" wrapText="1"/>
    </xf>
    <xf numFmtId="39" fontId="22" fillId="36" borderId="23" xfId="0" applyNumberFormat="1" applyFont="1" applyFill="1" applyBorder="1" applyAlignment="1">
      <alignment vertical="center" wrapText="1"/>
    </xf>
    <xf numFmtId="164" fontId="24" fillId="35" borderId="22" xfId="0" applyNumberFormat="1" applyFont="1" applyFill="1" applyBorder="1" applyAlignment="1">
      <alignment horizontal="right" vertical="center"/>
    </xf>
    <xf numFmtId="164" fontId="24" fillId="35" borderId="23" xfId="0" applyNumberFormat="1" applyFont="1" applyFill="1" applyBorder="1" applyAlignment="1">
      <alignment horizontal="right" vertical="center"/>
    </xf>
    <xf numFmtId="164" fontId="24" fillId="36" borderId="22" xfId="0" applyNumberFormat="1" applyFont="1" applyFill="1" applyBorder="1" applyAlignment="1">
      <alignment horizontal="right" vertical="center" wrapText="1"/>
    </xf>
    <xf numFmtId="164" fontId="24" fillId="36" borderId="23" xfId="0" applyNumberFormat="1" applyFont="1" applyFill="1" applyBorder="1" applyAlignment="1">
      <alignment horizontal="right" vertical="center" wrapText="1"/>
    </xf>
    <xf numFmtId="164" fontId="24" fillId="35" borderId="22" xfId="0" applyNumberFormat="1" applyFont="1" applyFill="1" applyBorder="1" applyAlignment="1">
      <alignment horizontal="right" vertical="center" wrapText="1"/>
    </xf>
    <xf numFmtId="164" fontId="24" fillId="35" borderId="23" xfId="0" applyNumberFormat="1" applyFont="1" applyFill="1" applyBorder="1" applyAlignment="1">
      <alignment horizontal="right" vertical="center" wrapText="1"/>
    </xf>
    <xf numFmtId="0" fontId="23" fillId="35" borderId="22" xfId="0" applyFont="1" applyFill="1" applyBorder="1" applyAlignment="1">
      <alignment horizontal="left" vertical="center" wrapText="1"/>
    </xf>
    <xf numFmtId="0" fontId="23" fillId="35" borderId="24" xfId="0" applyFont="1" applyFill="1" applyBorder="1" applyAlignment="1">
      <alignment horizontal="left" vertical="center" wrapText="1"/>
    </xf>
    <xf numFmtId="0" fontId="23" fillId="35" borderId="23" xfId="0" applyFont="1" applyFill="1" applyBorder="1" applyAlignment="1">
      <alignment horizontal="left" vertical="center" wrapText="1"/>
    </xf>
    <xf numFmtId="39" fontId="22" fillId="37" borderId="22" xfId="0" applyNumberFormat="1" applyFont="1" applyFill="1" applyBorder="1" applyAlignment="1">
      <alignment vertical="center" wrapText="1"/>
    </xf>
    <xf numFmtId="39" fontId="22" fillId="37" borderId="23" xfId="0" applyNumberFormat="1" applyFont="1" applyFill="1" applyBorder="1" applyAlignment="1">
      <alignment vertical="center" wrapText="1"/>
    </xf>
    <xf numFmtId="39" fontId="24" fillId="35" borderId="22" xfId="0" applyNumberFormat="1" applyFont="1" applyFill="1" applyBorder="1" applyAlignment="1">
      <alignment vertical="center" wrapText="1"/>
    </xf>
    <xf numFmtId="39" fontId="24" fillId="35" borderId="23" xfId="0" applyNumberFormat="1" applyFont="1" applyFill="1" applyBorder="1" applyAlignment="1">
      <alignment vertical="center" wrapText="1"/>
    </xf>
    <xf numFmtId="164" fontId="23" fillId="0" borderId="22" xfId="0" applyNumberFormat="1" applyFont="1" applyBorder="1" applyAlignment="1">
      <alignment vertical="center" wrapText="1"/>
    </xf>
    <xf numFmtId="4" fontId="22" fillId="0" borderId="22" xfId="0" applyNumberFormat="1" applyFont="1" applyBorder="1" applyAlignment="1">
      <alignment vertical="center" wrapText="1"/>
    </xf>
    <xf numFmtId="0" fontId="22" fillId="0" borderId="23" xfId="0" applyFont="1" applyBorder="1" applyAlignment="1">
      <alignment vertical="center" wrapText="1"/>
    </xf>
    <xf numFmtId="4" fontId="24" fillId="0" borderId="22" xfId="0" applyNumberFormat="1" applyFont="1" applyBorder="1" applyAlignment="1">
      <alignment horizontal="right" vertical="center" wrapText="1"/>
    </xf>
    <xf numFmtId="4" fontId="24" fillId="0" borderId="23" xfId="0" applyNumberFormat="1" applyFont="1" applyBorder="1" applyAlignment="1">
      <alignment horizontal="right" vertical="center" wrapText="1"/>
    </xf>
    <xf numFmtId="164" fontId="20" fillId="0" borderId="0" xfId="0" applyNumberFormat="1" applyFont="1"/>
    <xf numFmtId="0" fontId="20" fillId="0" borderId="0" xfId="0" applyFont="1"/>
    <xf numFmtId="0" fontId="23" fillId="34" borderId="10" xfId="0" applyFont="1" applyFill="1" applyBorder="1" applyAlignment="1">
      <alignment horizontal="center" vertical="center" wrapText="1"/>
    </xf>
    <xf numFmtId="39" fontId="23" fillId="34" borderId="10" xfId="0" applyNumberFormat="1" applyFont="1" applyFill="1" applyBorder="1" applyAlignment="1">
      <alignment vertical="center" wrapText="1"/>
    </xf>
    <xf numFmtId="0" fontId="22" fillId="35" borderId="22" xfId="0" applyFont="1" applyFill="1" applyBorder="1" applyAlignment="1">
      <alignment horizontal="center" vertical="center" wrapText="1"/>
    </xf>
    <xf numFmtId="0" fontId="22" fillId="35" borderId="23" xfId="0" applyFont="1" applyFill="1" applyBorder="1" applyAlignment="1">
      <alignment horizontal="center" vertical="center" wrapText="1"/>
    </xf>
    <xf numFmtId="0" fontId="23" fillId="0" borderId="21" xfId="0" applyFont="1" applyBorder="1" applyAlignment="1">
      <alignment horizontal="left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 customBuiltin="1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873"/>
  <sheetViews>
    <sheetView tabSelected="1" topLeftCell="A799" zoomScale="180" zoomScaleNormal="180" workbookViewId="0">
      <selection activeCell="J748" sqref="J748:K748"/>
    </sheetView>
  </sheetViews>
  <sheetFormatPr defaultColWidth="8.85546875" defaultRowHeight="12" x14ac:dyDescent="0.2"/>
  <cols>
    <col min="1" max="1" width="2.5703125" style="1" customWidth="1"/>
    <col min="2" max="2" width="1.28515625" style="1" customWidth="1"/>
    <col min="3" max="3" width="5.7109375" style="1" customWidth="1"/>
    <col min="4" max="4" width="8.28515625" style="1" customWidth="1"/>
    <col min="5" max="5" width="13.85546875" style="1" hidden="1" customWidth="1"/>
    <col min="6" max="6" width="8.28515625" style="1" customWidth="1"/>
    <col min="7" max="7" width="3.5703125" style="2" customWidth="1"/>
    <col min="8" max="8" width="1.28515625" style="2" customWidth="1"/>
    <col min="9" max="9" width="40.42578125" style="2" customWidth="1"/>
    <col min="10" max="10" width="5" style="1" customWidth="1"/>
    <col min="11" max="11" width="11.28515625" style="1" customWidth="1"/>
    <col min="12" max="12" width="8.85546875" style="1"/>
    <col min="13" max="13" width="14.7109375" style="1" customWidth="1"/>
    <col min="14" max="14" width="10.140625" style="1" customWidth="1"/>
    <col min="15" max="15" width="11.28515625" style="1" bestFit="1" customWidth="1"/>
    <col min="16" max="16384" width="8.85546875" style="1"/>
  </cols>
  <sheetData>
    <row r="1" spans="2:11" ht="17.25" customHeight="1" x14ac:dyDescent="0.2">
      <c r="J1" s="92" t="s">
        <v>371</v>
      </c>
      <c r="K1" s="93"/>
    </row>
    <row r="2" spans="2:11" ht="3.75" customHeight="1" x14ac:dyDescent="0.2"/>
    <row r="3" spans="2:11" ht="39" customHeight="1" x14ac:dyDescent="0.2">
      <c r="B3" s="14"/>
      <c r="C3" s="14"/>
      <c r="D3" s="14"/>
      <c r="E3" s="14"/>
      <c r="F3" s="14"/>
      <c r="G3" s="15"/>
      <c r="H3" s="15"/>
      <c r="I3" s="15"/>
      <c r="J3" s="94" t="s">
        <v>370</v>
      </c>
      <c r="K3" s="94"/>
    </row>
    <row r="4" spans="2:11" ht="12" customHeight="1" x14ac:dyDescent="0.2">
      <c r="B4" s="171" t="s">
        <v>309</v>
      </c>
      <c r="C4" s="171"/>
      <c r="D4" s="171"/>
      <c r="E4" s="16"/>
      <c r="F4" s="16"/>
      <c r="G4" s="16"/>
      <c r="H4" s="16"/>
      <c r="I4" s="16"/>
      <c r="J4" s="16"/>
      <c r="K4" s="16"/>
    </row>
    <row r="5" spans="2:11" x14ac:dyDescent="0.2">
      <c r="B5" s="126" t="s">
        <v>1</v>
      </c>
      <c r="C5" s="127"/>
      <c r="D5" s="132" t="s">
        <v>2</v>
      </c>
      <c r="E5" s="17"/>
      <c r="F5" s="132" t="s">
        <v>303</v>
      </c>
      <c r="G5" s="126" t="s">
        <v>3</v>
      </c>
      <c r="H5" s="135"/>
      <c r="I5" s="127"/>
      <c r="J5" s="126" t="s">
        <v>4</v>
      </c>
      <c r="K5" s="127"/>
    </row>
    <row r="6" spans="2:11" ht="10.15" customHeight="1" x14ac:dyDescent="0.2">
      <c r="B6" s="128"/>
      <c r="C6" s="129"/>
      <c r="D6" s="133"/>
      <c r="E6" s="18"/>
      <c r="F6" s="133"/>
      <c r="G6" s="128"/>
      <c r="H6" s="136"/>
      <c r="I6" s="129"/>
      <c r="J6" s="128"/>
      <c r="K6" s="129"/>
    </row>
    <row r="7" spans="2:11" hidden="1" x14ac:dyDescent="0.2">
      <c r="B7" s="128"/>
      <c r="C7" s="129"/>
      <c r="D7" s="133"/>
      <c r="E7" s="18"/>
      <c r="F7" s="133"/>
      <c r="G7" s="128"/>
      <c r="H7" s="136"/>
      <c r="I7" s="129"/>
      <c r="J7" s="128"/>
      <c r="K7" s="129"/>
    </row>
    <row r="8" spans="2:11" ht="1.9" customHeight="1" x14ac:dyDescent="0.2">
      <c r="B8" s="130"/>
      <c r="C8" s="131"/>
      <c r="D8" s="134"/>
      <c r="E8" s="19"/>
      <c r="F8" s="134"/>
      <c r="G8" s="130"/>
      <c r="H8" s="137"/>
      <c r="I8" s="131"/>
      <c r="J8" s="130"/>
      <c r="K8" s="131"/>
    </row>
    <row r="9" spans="2:11" ht="12.75" customHeight="1" x14ac:dyDescent="0.2">
      <c r="B9" s="138" t="s">
        <v>10</v>
      </c>
      <c r="C9" s="139"/>
      <c r="D9" s="20" t="s">
        <v>0</v>
      </c>
      <c r="E9" s="20"/>
      <c r="F9" s="20" t="s">
        <v>0</v>
      </c>
      <c r="G9" s="140" t="s">
        <v>11</v>
      </c>
      <c r="H9" s="141"/>
      <c r="I9" s="142"/>
      <c r="J9" s="143">
        <f>J10+J15+J26+J31</f>
        <v>4800040</v>
      </c>
      <c r="K9" s="144"/>
    </row>
    <row r="10" spans="2:11" x14ac:dyDescent="0.2">
      <c r="B10" s="118" t="s">
        <v>0</v>
      </c>
      <c r="C10" s="119"/>
      <c r="D10" s="13" t="s">
        <v>12</v>
      </c>
      <c r="E10" s="13"/>
      <c r="F10" s="13" t="s">
        <v>0</v>
      </c>
      <c r="G10" s="69" t="s">
        <v>13</v>
      </c>
      <c r="H10" s="70"/>
      <c r="I10" s="71"/>
      <c r="J10" s="61">
        <f>J11</f>
        <v>5700</v>
      </c>
      <c r="K10" s="62"/>
    </row>
    <row r="11" spans="2:11" x14ac:dyDescent="0.2">
      <c r="B11" s="21"/>
      <c r="C11" s="22"/>
      <c r="D11" s="13"/>
      <c r="E11" s="13"/>
      <c r="F11" s="13"/>
      <c r="G11" s="76" t="s">
        <v>5</v>
      </c>
      <c r="H11" s="77"/>
      <c r="I11" s="78"/>
      <c r="J11" s="82">
        <f>J12</f>
        <v>5700</v>
      </c>
      <c r="K11" s="83"/>
    </row>
    <row r="12" spans="2:11" x14ac:dyDescent="0.2">
      <c r="B12" s="21"/>
      <c r="C12" s="22"/>
      <c r="D12" s="13"/>
      <c r="E12" s="13"/>
      <c r="F12" s="13"/>
      <c r="G12" s="69" t="s">
        <v>284</v>
      </c>
      <c r="H12" s="70"/>
      <c r="I12" s="71"/>
      <c r="J12" s="61">
        <f>J13</f>
        <v>5700</v>
      </c>
      <c r="K12" s="62"/>
    </row>
    <row r="13" spans="2:11" x14ac:dyDescent="0.2">
      <c r="B13" s="21"/>
      <c r="C13" s="22"/>
      <c r="D13" s="13"/>
      <c r="E13" s="13"/>
      <c r="F13" s="13"/>
      <c r="G13" s="79" t="s">
        <v>272</v>
      </c>
      <c r="H13" s="80"/>
      <c r="I13" s="81"/>
      <c r="J13" s="84">
        <f>J14</f>
        <v>5700</v>
      </c>
      <c r="K13" s="85"/>
    </row>
    <row r="14" spans="2:11" ht="48" customHeight="1" x14ac:dyDescent="0.2">
      <c r="B14" s="118" t="s">
        <v>0</v>
      </c>
      <c r="C14" s="119"/>
      <c r="D14" s="13" t="s">
        <v>0</v>
      </c>
      <c r="E14" s="13" t="s">
        <v>272</v>
      </c>
      <c r="F14" s="13" t="s">
        <v>14</v>
      </c>
      <c r="G14" s="69" t="s">
        <v>15</v>
      </c>
      <c r="H14" s="70"/>
      <c r="I14" s="71"/>
      <c r="J14" s="61">
        <v>5700</v>
      </c>
      <c r="K14" s="62"/>
    </row>
    <row r="15" spans="2:11" x14ac:dyDescent="0.2">
      <c r="B15" s="118" t="s">
        <v>0</v>
      </c>
      <c r="C15" s="119"/>
      <c r="D15" s="13" t="s">
        <v>16</v>
      </c>
      <c r="E15" s="13"/>
      <c r="F15" s="13" t="s">
        <v>0</v>
      </c>
      <c r="G15" s="69" t="s">
        <v>17</v>
      </c>
      <c r="H15" s="70"/>
      <c r="I15" s="71"/>
      <c r="J15" s="61">
        <f>J17</f>
        <v>4642690</v>
      </c>
      <c r="K15" s="62"/>
    </row>
    <row r="16" spans="2:11" ht="24.75" customHeight="1" x14ac:dyDescent="0.2">
      <c r="B16" s="21"/>
      <c r="C16" s="22"/>
      <c r="D16" s="13"/>
      <c r="E16" s="13"/>
      <c r="F16" s="13"/>
      <c r="G16" s="69" t="s">
        <v>366</v>
      </c>
      <c r="H16" s="70"/>
      <c r="I16" s="71"/>
      <c r="J16" s="63">
        <f>J22+J24</f>
        <v>4342690</v>
      </c>
      <c r="K16" s="64"/>
    </row>
    <row r="17" spans="2:11" x14ac:dyDescent="0.2">
      <c r="B17" s="21"/>
      <c r="C17" s="22"/>
      <c r="D17" s="13"/>
      <c r="E17" s="13"/>
      <c r="F17" s="13"/>
      <c r="G17" s="79" t="s">
        <v>18</v>
      </c>
      <c r="H17" s="80"/>
      <c r="I17" s="81"/>
      <c r="J17" s="84">
        <f>J18</f>
        <v>4642690</v>
      </c>
      <c r="K17" s="85"/>
    </row>
    <row r="18" spans="2:11" x14ac:dyDescent="0.2">
      <c r="B18" s="21"/>
      <c r="C18" s="22"/>
      <c r="D18" s="13"/>
      <c r="E18" s="13"/>
      <c r="F18" s="13"/>
      <c r="G18" s="69" t="s">
        <v>7</v>
      </c>
      <c r="H18" s="70"/>
      <c r="I18" s="71"/>
      <c r="J18" s="61">
        <f>J19+J22+J24</f>
        <v>4642690</v>
      </c>
      <c r="K18" s="62"/>
    </row>
    <row r="19" spans="2:11" x14ac:dyDescent="0.2">
      <c r="B19" s="118" t="s">
        <v>0</v>
      </c>
      <c r="C19" s="119"/>
      <c r="D19" s="13" t="s">
        <v>0</v>
      </c>
      <c r="E19" s="104" t="s">
        <v>7</v>
      </c>
      <c r="F19" s="13" t="s">
        <v>19</v>
      </c>
      <c r="G19" s="69" t="s">
        <v>20</v>
      </c>
      <c r="H19" s="70"/>
      <c r="I19" s="71"/>
      <c r="J19" s="61">
        <f>SUM(J20:K21)</f>
        <v>300000</v>
      </c>
      <c r="K19" s="62"/>
    </row>
    <row r="20" spans="2:11" ht="24" customHeight="1" x14ac:dyDescent="0.2">
      <c r="B20" s="21"/>
      <c r="C20" s="22"/>
      <c r="D20" s="13"/>
      <c r="E20" s="105"/>
      <c r="F20" s="13"/>
      <c r="G20" s="58" t="s">
        <v>21</v>
      </c>
      <c r="H20" s="59"/>
      <c r="I20" s="60"/>
      <c r="J20" s="72">
        <v>150000</v>
      </c>
      <c r="K20" s="73"/>
    </row>
    <row r="21" spans="2:11" x14ac:dyDescent="0.2">
      <c r="B21" s="21"/>
      <c r="C21" s="22"/>
      <c r="D21" s="13"/>
      <c r="E21" s="105"/>
      <c r="F21" s="13"/>
      <c r="G21" s="58" t="s">
        <v>22</v>
      </c>
      <c r="H21" s="59"/>
      <c r="I21" s="60"/>
      <c r="J21" s="72">
        <v>150000</v>
      </c>
      <c r="K21" s="73"/>
    </row>
    <row r="22" spans="2:11" x14ac:dyDescent="0.2">
      <c r="B22" s="21"/>
      <c r="C22" s="22"/>
      <c r="D22" s="13"/>
      <c r="E22" s="41"/>
      <c r="F22" s="13">
        <v>6057</v>
      </c>
      <c r="G22" s="69" t="s">
        <v>20</v>
      </c>
      <c r="H22" s="70"/>
      <c r="I22" s="71"/>
      <c r="J22" s="61">
        <f>J23</f>
        <v>3642690</v>
      </c>
      <c r="K22" s="62"/>
    </row>
    <row r="23" spans="2:11" ht="12" customHeight="1" x14ac:dyDescent="0.2">
      <c r="B23" s="21"/>
      <c r="C23" s="22"/>
      <c r="D23" s="13"/>
      <c r="E23" s="41"/>
      <c r="F23" s="13"/>
      <c r="G23" s="58" t="s">
        <v>316</v>
      </c>
      <c r="H23" s="59"/>
      <c r="I23" s="60"/>
      <c r="J23" s="67">
        <v>3642690</v>
      </c>
      <c r="K23" s="68"/>
    </row>
    <row r="24" spans="2:11" ht="12" customHeight="1" x14ac:dyDescent="0.2">
      <c r="B24" s="21"/>
      <c r="C24" s="22"/>
      <c r="D24" s="13"/>
      <c r="E24" s="41"/>
      <c r="F24" s="13">
        <v>6059</v>
      </c>
      <c r="G24" s="69" t="s">
        <v>20</v>
      </c>
      <c r="H24" s="70"/>
      <c r="I24" s="71"/>
      <c r="J24" s="61">
        <f>J25</f>
        <v>700000</v>
      </c>
      <c r="K24" s="62"/>
    </row>
    <row r="25" spans="2:11" ht="12" customHeight="1" x14ac:dyDescent="0.2">
      <c r="B25" s="21"/>
      <c r="C25" s="22"/>
      <c r="D25" s="13"/>
      <c r="E25" s="41"/>
      <c r="F25" s="13"/>
      <c r="G25" s="58" t="s">
        <v>316</v>
      </c>
      <c r="H25" s="59"/>
      <c r="I25" s="60"/>
      <c r="J25" s="67">
        <v>700000</v>
      </c>
      <c r="K25" s="68"/>
    </row>
    <row r="26" spans="2:11" x14ac:dyDescent="0.2">
      <c r="B26" s="118" t="s">
        <v>0</v>
      </c>
      <c r="C26" s="119"/>
      <c r="D26" s="13" t="s">
        <v>23</v>
      </c>
      <c r="E26" s="24"/>
      <c r="F26" s="13" t="s">
        <v>0</v>
      </c>
      <c r="G26" s="69" t="s">
        <v>24</v>
      </c>
      <c r="H26" s="70"/>
      <c r="I26" s="71"/>
      <c r="J26" s="61">
        <f>J27</f>
        <v>150000</v>
      </c>
      <c r="K26" s="62"/>
    </row>
    <row r="27" spans="2:11" x14ac:dyDescent="0.2">
      <c r="B27" s="21"/>
      <c r="C27" s="22"/>
      <c r="D27" s="25"/>
      <c r="E27" s="26"/>
      <c r="F27" s="25"/>
      <c r="G27" s="79" t="s">
        <v>18</v>
      </c>
      <c r="H27" s="80"/>
      <c r="I27" s="81"/>
      <c r="J27" s="84">
        <f>J28</f>
        <v>150000</v>
      </c>
      <c r="K27" s="85"/>
    </row>
    <row r="28" spans="2:11" x14ac:dyDescent="0.2">
      <c r="B28" s="21"/>
      <c r="C28" s="22"/>
      <c r="D28" s="25"/>
      <c r="E28" s="26"/>
      <c r="F28" s="25"/>
      <c r="G28" s="69" t="s">
        <v>7</v>
      </c>
      <c r="H28" s="70"/>
      <c r="I28" s="71"/>
      <c r="J28" s="61">
        <f>J29</f>
        <v>150000</v>
      </c>
      <c r="K28" s="62"/>
    </row>
    <row r="29" spans="2:11" x14ac:dyDescent="0.2">
      <c r="B29" s="118" t="s">
        <v>0</v>
      </c>
      <c r="C29" s="119"/>
      <c r="D29" s="13" t="s">
        <v>0</v>
      </c>
      <c r="E29" s="104" t="s">
        <v>7</v>
      </c>
      <c r="F29" s="13" t="s">
        <v>19</v>
      </c>
      <c r="G29" s="69" t="s">
        <v>20</v>
      </c>
      <c r="H29" s="70"/>
      <c r="I29" s="71"/>
      <c r="J29" s="61">
        <f>J30</f>
        <v>150000</v>
      </c>
      <c r="K29" s="62"/>
    </row>
    <row r="30" spans="2:11" ht="23.25" customHeight="1" x14ac:dyDescent="0.2">
      <c r="B30" s="21"/>
      <c r="C30" s="22"/>
      <c r="D30" s="13"/>
      <c r="E30" s="105"/>
      <c r="F30" s="13"/>
      <c r="G30" s="58" t="s">
        <v>25</v>
      </c>
      <c r="H30" s="59"/>
      <c r="I30" s="60"/>
      <c r="J30" s="72">
        <v>150000</v>
      </c>
      <c r="K30" s="73"/>
    </row>
    <row r="31" spans="2:11" x14ac:dyDescent="0.2">
      <c r="B31" s="21"/>
      <c r="C31" s="22"/>
      <c r="D31" s="28" t="s">
        <v>293</v>
      </c>
      <c r="E31" s="27"/>
      <c r="F31" s="13"/>
      <c r="G31" s="69" t="s">
        <v>56</v>
      </c>
      <c r="H31" s="70"/>
      <c r="I31" s="71"/>
      <c r="J31" s="61">
        <f>J32</f>
        <v>1650</v>
      </c>
      <c r="K31" s="62"/>
    </row>
    <row r="32" spans="2:11" x14ac:dyDescent="0.2">
      <c r="B32" s="21"/>
      <c r="C32" s="22"/>
      <c r="D32" s="13"/>
      <c r="E32" s="27"/>
      <c r="F32" s="13"/>
      <c r="G32" s="76" t="s">
        <v>5</v>
      </c>
      <c r="H32" s="77"/>
      <c r="I32" s="78"/>
      <c r="J32" s="82">
        <f>J34</f>
        <v>1650</v>
      </c>
      <c r="K32" s="83"/>
    </row>
    <row r="33" spans="2:11" s="4" customFormat="1" x14ac:dyDescent="0.2">
      <c r="B33" s="29"/>
      <c r="C33" s="30"/>
      <c r="D33" s="5"/>
      <c r="E33" s="31"/>
      <c r="F33" s="5"/>
      <c r="G33" s="95" t="s">
        <v>273</v>
      </c>
      <c r="H33" s="96"/>
      <c r="I33" s="97"/>
      <c r="J33" s="11"/>
      <c r="K33" s="32">
        <f>J36</f>
        <v>1650</v>
      </c>
    </row>
    <row r="34" spans="2:11" x14ac:dyDescent="0.2">
      <c r="B34" s="21"/>
      <c r="C34" s="22"/>
      <c r="D34" s="13"/>
      <c r="E34" s="27"/>
      <c r="F34" s="13"/>
      <c r="G34" s="69" t="s">
        <v>284</v>
      </c>
      <c r="H34" s="70"/>
      <c r="I34" s="71"/>
      <c r="J34" s="98">
        <f>J35</f>
        <v>1650</v>
      </c>
      <c r="K34" s="99"/>
    </row>
    <row r="35" spans="2:11" x14ac:dyDescent="0.2">
      <c r="B35" s="21"/>
      <c r="C35" s="22"/>
      <c r="D35" s="13"/>
      <c r="E35" s="27"/>
      <c r="F35" s="13"/>
      <c r="G35" s="69" t="s">
        <v>272</v>
      </c>
      <c r="H35" s="70"/>
      <c r="I35" s="71"/>
      <c r="J35" s="98">
        <f>J36</f>
        <v>1650</v>
      </c>
      <c r="K35" s="99"/>
    </row>
    <row r="36" spans="2:11" x14ac:dyDescent="0.2">
      <c r="B36" s="21"/>
      <c r="C36" s="22"/>
      <c r="D36" s="13"/>
      <c r="E36" s="27"/>
      <c r="F36" s="13" t="s">
        <v>30</v>
      </c>
      <c r="G36" s="69" t="s">
        <v>31</v>
      </c>
      <c r="H36" s="70"/>
      <c r="I36" s="71"/>
      <c r="J36" s="98">
        <v>1650</v>
      </c>
      <c r="K36" s="99"/>
    </row>
    <row r="37" spans="2:11" x14ac:dyDescent="0.2">
      <c r="B37" s="138" t="s">
        <v>26</v>
      </c>
      <c r="C37" s="139"/>
      <c r="D37" s="20" t="s">
        <v>0</v>
      </c>
      <c r="E37" s="20"/>
      <c r="F37" s="20" t="s">
        <v>0</v>
      </c>
      <c r="G37" s="140" t="s">
        <v>27</v>
      </c>
      <c r="H37" s="141"/>
      <c r="I37" s="142"/>
      <c r="J37" s="143">
        <v>25000</v>
      </c>
      <c r="K37" s="144"/>
    </row>
    <row r="38" spans="2:11" x14ac:dyDescent="0.2">
      <c r="B38" s="118" t="s">
        <v>0</v>
      </c>
      <c r="C38" s="119"/>
      <c r="D38" s="13" t="s">
        <v>28</v>
      </c>
      <c r="E38" s="13"/>
      <c r="F38" s="13" t="s">
        <v>0</v>
      </c>
      <c r="G38" s="69" t="s">
        <v>29</v>
      </c>
      <c r="H38" s="70"/>
      <c r="I38" s="71"/>
      <c r="J38" s="61">
        <v>25000</v>
      </c>
      <c r="K38" s="62"/>
    </row>
    <row r="39" spans="2:11" x14ac:dyDescent="0.2">
      <c r="B39" s="21"/>
      <c r="C39" s="22"/>
      <c r="D39" s="13"/>
      <c r="E39" s="13"/>
      <c r="F39" s="13"/>
      <c r="G39" s="76" t="s">
        <v>5</v>
      </c>
      <c r="H39" s="77"/>
      <c r="I39" s="78"/>
      <c r="J39" s="82">
        <v>25000</v>
      </c>
      <c r="K39" s="83"/>
    </row>
    <row r="40" spans="2:11" x14ac:dyDescent="0.2">
      <c r="B40" s="21"/>
      <c r="C40" s="22"/>
      <c r="D40" s="13"/>
      <c r="E40" s="13"/>
      <c r="F40" s="13"/>
      <c r="G40" s="89" t="s">
        <v>284</v>
      </c>
      <c r="H40" s="90"/>
      <c r="I40" s="91"/>
      <c r="J40" s="98">
        <f>J41</f>
        <v>25000</v>
      </c>
      <c r="K40" s="99"/>
    </row>
    <row r="41" spans="2:11" x14ac:dyDescent="0.2">
      <c r="B41" s="21"/>
      <c r="C41" s="22"/>
      <c r="D41" s="13"/>
      <c r="E41" s="13"/>
      <c r="F41" s="13"/>
      <c r="G41" s="79" t="s">
        <v>272</v>
      </c>
      <c r="H41" s="80"/>
      <c r="I41" s="81"/>
      <c r="J41" s="84">
        <v>25000</v>
      </c>
      <c r="K41" s="85"/>
    </row>
    <row r="42" spans="2:11" x14ac:dyDescent="0.2">
      <c r="B42" s="118" t="s">
        <v>0</v>
      </c>
      <c r="C42" s="119"/>
      <c r="D42" s="13" t="s">
        <v>0</v>
      </c>
      <c r="E42" s="13"/>
      <c r="F42" s="13" t="s">
        <v>30</v>
      </c>
      <c r="G42" s="69" t="s">
        <v>31</v>
      </c>
      <c r="H42" s="70"/>
      <c r="I42" s="71"/>
      <c r="J42" s="61">
        <v>1000</v>
      </c>
      <c r="K42" s="62"/>
    </row>
    <row r="43" spans="2:11" x14ac:dyDescent="0.2">
      <c r="B43" s="118" t="s">
        <v>0</v>
      </c>
      <c r="C43" s="119"/>
      <c r="D43" s="13" t="s">
        <v>0</v>
      </c>
      <c r="E43" s="13"/>
      <c r="F43" s="13" t="s">
        <v>32</v>
      </c>
      <c r="G43" s="69" t="s">
        <v>33</v>
      </c>
      <c r="H43" s="70"/>
      <c r="I43" s="71"/>
      <c r="J43" s="61">
        <v>24000</v>
      </c>
      <c r="K43" s="62"/>
    </row>
    <row r="44" spans="2:11" ht="24" customHeight="1" x14ac:dyDescent="0.2">
      <c r="B44" s="138" t="s">
        <v>34</v>
      </c>
      <c r="C44" s="139"/>
      <c r="D44" s="20" t="s">
        <v>0</v>
      </c>
      <c r="E44" s="20"/>
      <c r="F44" s="20" t="s">
        <v>0</v>
      </c>
      <c r="G44" s="140" t="s">
        <v>35</v>
      </c>
      <c r="H44" s="141"/>
      <c r="I44" s="142"/>
      <c r="J44" s="143">
        <f>J45+J49</f>
        <v>384953.25</v>
      </c>
      <c r="K44" s="144"/>
    </row>
    <row r="45" spans="2:11" x14ac:dyDescent="0.2">
      <c r="B45" s="118" t="s">
        <v>0</v>
      </c>
      <c r="C45" s="119"/>
      <c r="D45" s="13" t="s">
        <v>36</v>
      </c>
      <c r="E45" s="13"/>
      <c r="F45" s="13" t="s">
        <v>0</v>
      </c>
      <c r="G45" s="69" t="s">
        <v>37</v>
      </c>
      <c r="H45" s="70"/>
      <c r="I45" s="71"/>
      <c r="J45" s="61">
        <f>J46</f>
        <v>372953.25</v>
      </c>
      <c r="K45" s="62"/>
    </row>
    <row r="46" spans="2:11" x14ac:dyDescent="0.2">
      <c r="B46" s="21"/>
      <c r="C46" s="22"/>
      <c r="D46" s="13"/>
      <c r="E46" s="13"/>
      <c r="F46" s="13"/>
      <c r="G46" s="76" t="s">
        <v>5</v>
      </c>
      <c r="H46" s="77"/>
      <c r="I46" s="78"/>
      <c r="J46" s="82">
        <f>J47</f>
        <v>372953.25</v>
      </c>
      <c r="K46" s="83"/>
    </row>
    <row r="47" spans="2:11" x14ac:dyDescent="0.2">
      <c r="B47" s="21"/>
      <c r="C47" s="22"/>
      <c r="D47" s="13"/>
      <c r="E47" s="14"/>
      <c r="F47" s="13"/>
      <c r="G47" s="79" t="s">
        <v>6</v>
      </c>
      <c r="H47" s="80"/>
      <c r="I47" s="81"/>
      <c r="J47" s="84">
        <f>J48</f>
        <v>372953.25</v>
      </c>
      <c r="K47" s="85"/>
    </row>
    <row r="48" spans="2:11" ht="24" x14ac:dyDescent="0.2">
      <c r="B48" s="118" t="s">
        <v>0</v>
      </c>
      <c r="C48" s="119"/>
      <c r="D48" s="13" t="s">
        <v>0</v>
      </c>
      <c r="E48" s="33" t="s">
        <v>6</v>
      </c>
      <c r="F48" s="13" t="s">
        <v>38</v>
      </c>
      <c r="G48" s="69" t="s">
        <v>39</v>
      </c>
      <c r="H48" s="70"/>
      <c r="I48" s="71"/>
      <c r="J48" s="61">
        <v>372953.25</v>
      </c>
      <c r="K48" s="62"/>
    </row>
    <row r="49" spans="2:13" x14ac:dyDescent="0.2">
      <c r="B49" s="21"/>
      <c r="C49" s="22"/>
      <c r="D49" s="13">
        <v>40095</v>
      </c>
      <c r="E49" s="13"/>
      <c r="F49" s="13" t="s">
        <v>0</v>
      </c>
      <c r="G49" s="69" t="s">
        <v>56</v>
      </c>
      <c r="H49" s="70"/>
      <c r="I49" s="71"/>
      <c r="J49" s="61">
        <f>J50</f>
        <v>12000</v>
      </c>
      <c r="K49" s="62"/>
    </row>
    <row r="50" spans="2:13" x14ac:dyDescent="0.2">
      <c r="B50" s="21"/>
      <c r="C50" s="22"/>
      <c r="D50" s="13"/>
      <c r="E50" s="13"/>
      <c r="F50" s="13"/>
      <c r="G50" s="76" t="s">
        <v>5</v>
      </c>
      <c r="H50" s="77"/>
      <c r="I50" s="78"/>
      <c r="J50" s="82">
        <f>J51</f>
        <v>12000</v>
      </c>
      <c r="K50" s="83"/>
    </row>
    <row r="51" spans="2:13" ht="12" customHeight="1" x14ac:dyDescent="0.2">
      <c r="B51" s="21"/>
      <c r="C51" s="22"/>
      <c r="D51" s="13"/>
      <c r="E51" s="14"/>
      <c r="F51" s="13"/>
      <c r="G51" s="89" t="s">
        <v>284</v>
      </c>
      <c r="H51" s="90"/>
      <c r="I51" s="91"/>
      <c r="J51" s="84">
        <f>J52</f>
        <v>12000</v>
      </c>
      <c r="K51" s="85"/>
    </row>
    <row r="52" spans="2:13" ht="15" customHeight="1" x14ac:dyDescent="0.2">
      <c r="B52" s="21"/>
      <c r="C52" s="22"/>
      <c r="D52" s="13" t="s">
        <v>0</v>
      </c>
      <c r="E52" s="33" t="s">
        <v>6</v>
      </c>
      <c r="F52" s="13"/>
      <c r="G52" s="79" t="s">
        <v>272</v>
      </c>
      <c r="H52" s="80"/>
      <c r="I52" s="81"/>
      <c r="J52" s="61">
        <f>J53</f>
        <v>12000</v>
      </c>
      <c r="K52" s="62"/>
    </row>
    <row r="53" spans="2:13" x14ac:dyDescent="0.2">
      <c r="B53" s="21"/>
      <c r="C53" s="22"/>
      <c r="D53" s="13"/>
      <c r="E53" s="33"/>
      <c r="F53" s="13">
        <v>4300</v>
      </c>
      <c r="G53" s="69" t="s">
        <v>33</v>
      </c>
      <c r="H53" s="70"/>
      <c r="I53" s="71"/>
      <c r="J53" s="63">
        <v>12000</v>
      </c>
      <c r="K53" s="64"/>
    </row>
    <row r="54" spans="2:13" x14ac:dyDescent="0.2">
      <c r="B54" s="138" t="s">
        <v>40</v>
      </c>
      <c r="C54" s="139"/>
      <c r="D54" s="20" t="s">
        <v>0</v>
      </c>
      <c r="E54" s="20"/>
      <c r="F54" s="20" t="s">
        <v>0</v>
      </c>
      <c r="G54" s="140" t="s">
        <v>41</v>
      </c>
      <c r="H54" s="141"/>
      <c r="I54" s="142"/>
      <c r="J54" s="143">
        <f>J55+J65+J89+J94+J60</f>
        <v>3640081.21</v>
      </c>
      <c r="K54" s="144"/>
    </row>
    <row r="55" spans="2:13" x14ac:dyDescent="0.2">
      <c r="B55" s="118" t="s">
        <v>0</v>
      </c>
      <c r="C55" s="119"/>
      <c r="D55" s="13" t="s">
        <v>43</v>
      </c>
      <c r="E55" s="34"/>
      <c r="F55" s="13" t="s">
        <v>0</v>
      </c>
      <c r="G55" s="69" t="s">
        <v>44</v>
      </c>
      <c r="H55" s="70"/>
      <c r="I55" s="71"/>
      <c r="J55" s="61">
        <f>J56</f>
        <v>108280.29</v>
      </c>
      <c r="K55" s="62"/>
    </row>
    <row r="56" spans="2:13" x14ac:dyDescent="0.2">
      <c r="B56" s="21"/>
      <c r="C56" s="22"/>
      <c r="D56" s="13"/>
      <c r="E56" s="34"/>
      <c r="F56" s="13"/>
      <c r="G56" s="76" t="s">
        <v>5</v>
      </c>
      <c r="H56" s="77"/>
      <c r="I56" s="78"/>
      <c r="J56" s="82">
        <f>J57</f>
        <v>108280.29</v>
      </c>
      <c r="K56" s="83"/>
    </row>
    <row r="57" spans="2:13" ht="12" customHeight="1" x14ac:dyDescent="0.2">
      <c r="B57" s="21"/>
      <c r="C57" s="22"/>
      <c r="D57" s="13"/>
      <c r="E57" s="34"/>
      <c r="F57" s="13"/>
      <c r="G57" s="79" t="s">
        <v>6</v>
      </c>
      <c r="H57" s="80"/>
      <c r="I57" s="81"/>
      <c r="J57" s="84">
        <f>SUM(J58:K59)</f>
        <v>108280.29</v>
      </c>
      <c r="K57" s="85"/>
    </row>
    <row r="58" spans="2:13" ht="36" customHeight="1" x14ac:dyDescent="0.2">
      <c r="B58" s="118" t="s">
        <v>0</v>
      </c>
      <c r="C58" s="119"/>
      <c r="D58" s="13" t="s">
        <v>0</v>
      </c>
      <c r="E58" s="13" t="s">
        <v>9</v>
      </c>
      <c r="F58" s="13">
        <v>2310</v>
      </c>
      <c r="G58" s="69" t="s">
        <v>187</v>
      </c>
      <c r="H58" s="70"/>
      <c r="I58" s="71"/>
      <c r="J58" s="61">
        <v>102000</v>
      </c>
      <c r="K58" s="62"/>
    </row>
    <row r="59" spans="2:13" ht="35.25" customHeight="1" x14ac:dyDescent="0.2">
      <c r="B59" s="21"/>
      <c r="C59" s="22"/>
      <c r="D59" s="13"/>
      <c r="E59" s="13"/>
      <c r="F59" s="13">
        <v>2710</v>
      </c>
      <c r="G59" s="69" t="s">
        <v>42</v>
      </c>
      <c r="H59" s="70"/>
      <c r="I59" s="71"/>
      <c r="J59" s="63">
        <v>6280.29</v>
      </c>
      <c r="K59" s="64"/>
    </row>
    <row r="60" spans="2:13" ht="15" customHeight="1" x14ac:dyDescent="0.2">
      <c r="B60" s="21"/>
      <c r="C60" s="22"/>
      <c r="D60" s="13">
        <v>60014</v>
      </c>
      <c r="E60" s="13"/>
      <c r="F60" s="13" t="s">
        <v>0</v>
      </c>
      <c r="G60" s="69" t="s">
        <v>317</v>
      </c>
      <c r="H60" s="70"/>
      <c r="I60" s="71"/>
      <c r="J60" s="63">
        <f>J61</f>
        <v>177800.92</v>
      </c>
      <c r="K60" s="64"/>
    </row>
    <row r="61" spans="2:13" ht="14.25" customHeight="1" x14ac:dyDescent="0.2">
      <c r="B61" s="21"/>
      <c r="C61" s="22"/>
      <c r="D61" s="13"/>
      <c r="E61" s="13"/>
      <c r="F61" s="13"/>
      <c r="G61" s="79" t="s">
        <v>18</v>
      </c>
      <c r="H61" s="80"/>
      <c r="I61" s="81"/>
      <c r="J61" s="65">
        <f>J62</f>
        <v>177800.92</v>
      </c>
      <c r="K61" s="66"/>
    </row>
    <row r="62" spans="2:13" ht="14.25" customHeight="1" x14ac:dyDescent="0.2">
      <c r="B62" s="21"/>
      <c r="C62" s="22"/>
      <c r="D62" s="13"/>
      <c r="E62" s="13"/>
      <c r="F62" s="13"/>
      <c r="G62" s="69" t="s">
        <v>7</v>
      </c>
      <c r="H62" s="70"/>
      <c r="I62" s="71"/>
      <c r="J62" s="63">
        <f>J63</f>
        <v>177800.92</v>
      </c>
      <c r="K62" s="64"/>
    </row>
    <row r="63" spans="2:13" ht="41.25" customHeight="1" x14ac:dyDescent="0.2">
      <c r="B63" s="21"/>
      <c r="C63" s="22"/>
      <c r="D63" s="13"/>
      <c r="E63" s="13"/>
      <c r="F63" s="13">
        <v>6300</v>
      </c>
      <c r="G63" s="69" t="s">
        <v>312</v>
      </c>
      <c r="H63" s="70"/>
      <c r="I63" s="71"/>
      <c r="J63" s="63">
        <f>J64</f>
        <v>177800.92</v>
      </c>
      <c r="K63" s="64"/>
      <c r="M63" s="51"/>
    </row>
    <row r="64" spans="2:13" ht="50.25" customHeight="1" x14ac:dyDescent="0.2">
      <c r="B64" s="21"/>
      <c r="C64" s="22"/>
      <c r="D64" s="13"/>
      <c r="E64" s="13"/>
      <c r="F64" s="13"/>
      <c r="G64" s="58" t="s">
        <v>369</v>
      </c>
      <c r="H64" s="59"/>
      <c r="I64" s="60"/>
      <c r="J64" s="63">
        <v>177800.92</v>
      </c>
      <c r="K64" s="64"/>
    </row>
    <row r="65" spans="2:11" x14ac:dyDescent="0.2">
      <c r="B65" s="118" t="s">
        <v>0</v>
      </c>
      <c r="C65" s="119"/>
      <c r="D65" s="13" t="s">
        <v>45</v>
      </c>
      <c r="E65" s="13"/>
      <c r="F65" s="13" t="s">
        <v>0</v>
      </c>
      <c r="G65" s="69" t="s">
        <v>46</v>
      </c>
      <c r="H65" s="70"/>
      <c r="I65" s="71"/>
      <c r="J65" s="61">
        <f>J66+J79</f>
        <v>3299000</v>
      </c>
      <c r="K65" s="62"/>
    </row>
    <row r="66" spans="2:11" x14ac:dyDescent="0.2">
      <c r="B66" s="21"/>
      <c r="C66" s="22"/>
      <c r="D66" s="13"/>
      <c r="E66" s="13"/>
      <c r="F66" s="13"/>
      <c r="G66" s="76" t="s">
        <v>5</v>
      </c>
      <c r="H66" s="77"/>
      <c r="I66" s="78"/>
      <c r="J66" s="82">
        <f>J68</f>
        <v>444000</v>
      </c>
      <c r="K66" s="83"/>
    </row>
    <row r="67" spans="2:11" x14ac:dyDescent="0.2">
      <c r="B67" s="21"/>
      <c r="C67" s="22"/>
      <c r="D67" s="13"/>
      <c r="E67" s="13"/>
      <c r="F67" s="13"/>
      <c r="G67" s="89" t="s">
        <v>284</v>
      </c>
      <c r="H67" s="90"/>
      <c r="I67" s="91"/>
      <c r="J67" s="61">
        <f>J68</f>
        <v>444000</v>
      </c>
      <c r="K67" s="62"/>
    </row>
    <row r="68" spans="2:11" x14ac:dyDescent="0.2">
      <c r="B68" s="21"/>
      <c r="C68" s="22"/>
      <c r="D68" s="13"/>
      <c r="E68" s="13"/>
      <c r="F68" s="13"/>
      <c r="G68" s="79" t="s">
        <v>272</v>
      </c>
      <c r="H68" s="80"/>
      <c r="I68" s="81"/>
      <c r="J68" s="84">
        <f>J69+J70+J78</f>
        <v>444000</v>
      </c>
      <c r="K68" s="85"/>
    </row>
    <row r="69" spans="2:11" x14ac:dyDescent="0.2">
      <c r="B69" s="118" t="s">
        <v>0</v>
      </c>
      <c r="C69" s="119"/>
      <c r="D69" s="13" t="s">
        <v>0</v>
      </c>
      <c r="E69" s="104" t="s">
        <v>272</v>
      </c>
      <c r="F69" s="13" t="s">
        <v>30</v>
      </c>
      <c r="G69" s="69" t="s">
        <v>31</v>
      </c>
      <c r="H69" s="70"/>
      <c r="I69" s="71"/>
      <c r="J69" s="61">
        <v>22000</v>
      </c>
      <c r="K69" s="62"/>
    </row>
    <row r="70" spans="2:11" x14ac:dyDescent="0.2">
      <c r="B70" s="118" t="s">
        <v>0</v>
      </c>
      <c r="C70" s="119"/>
      <c r="D70" s="13" t="s">
        <v>0</v>
      </c>
      <c r="E70" s="105"/>
      <c r="F70" s="13" t="s">
        <v>47</v>
      </c>
      <c r="G70" s="69" t="s">
        <v>48</v>
      </c>
      <c r="H70" s="70"/>
      <c r="I70" s="71"/>
      <c r="J70" s="61">
        <v>190000</v>
      </c>
      <c r="K70" s="62"/>
    </row>
    <row r="71" spans="2:11" x14ac:dyDescent="0.2">
      <c r="B71" s="21"/>
      <c r="C71" s="22"/>
      <c r="D71" s="13"/>
      <c r="E71" s="105"/>
      <c r="F71" s="13"/>
      <c r="G71" s="86" t="s">
        <v>49</v>
      </c>
      <c r="H71" s="87"/>
      <c r="I71" s="88"/>
      <c r="J71" s="145">
        <f>J72+J73+J74+J75+J76+J77</f>
        <v>92763.6</v>
      </c>
      <c r="K71" s="146"/>
    </row>
    <row r="72" spans="2:11" x14ac:dyDescent="0.2">
      <c r="B72" s="21"/>
      <c r="C72" s="22"/>
      <c r="D72" s="13"/>
      <c r="E72" s="105"/>
      <c r="F72" s="13"/>
      <c r="G72" s="58" t="s">
        <v>372</v>
      </c>
      <c r="H72" s="59"/>
      <c r="I72" s="60"/>
      <c r="J72" s="61">
        <v>10000</v>
      </c>
      <c r="K72" s="62"/>
    </row>
    <row r="73" spans="2:11" x14ac:dyDescent="0.2">
      <c r="B73" s="21"/>
      <c r="C73" s="22"/>
      <c r="D73" s="13"/>
      <c r="E73" s="105"/>
      <c r="F73" s="13"/>
      <c r="G73" s="58" t="s">
        <v>373</v>
      </c>
      <c r="H73" s="59"/>
      <c r="I73" s="60"/>
      <c r="J73" s="61">
        <v>11598.59</v>
      </c>
      <c r="K73" s="62"/>
    </row>
    <row r="74" spans="2:11" x14ac:dyDescent="0.2">
      <c r="B74" s="21"/>
      <c r="C74" s="22"/>
      <c r="D74" s="13"/>
      <c r="E74" s="105"/>
      <c r="F74" s="13"/>
      <c r="G74" s="58" t="s">
        <v>374</v>
      </c>
      <c r="H74" s="59"/>
      <c r="I74" s="60"/>
      <c r="J74" s="61">
        <v>7294.61</v>
      </c>
      <c r="K74" s="62"/>
    </row>
    <row r="75" spans="2:11" x14ac:dyDescent="0.2">
      <c r="B75" s="21"/>
      <c r="C75" s="22"/>
      <c r="D75" s="13"/>
      <c r="E75" s="105"/>
      <c r="F75" s="13"/>
      <c r="G75" s="58" t="s">
        <v>375</v>
      </c>
      <c r="H75" s="59"/>
      <c r="I75" s="60"/>
      <c r="J75" s="61">
        <v>15013.99</v>
      </c>
      <c r="K75" s="62"/>
    </row>
    <row r="76" spans="2:11" x14ac:dyDescent="0.2">
      <c r="B76" s="21"/>
      <c r="C76" s="22"/>
      <c r="D76" s="13"/>
      <c r="E76" s="105"/>
      <c r="F76" s="13"/>
      <c r="G76" s="58" t="s">
        <v>376</v>
      </c>
      <c r="H76" s="59"/>
      <c r="I76" s="60"/>
      <c r="J76" s="61">
        <v>20000</v>
      </c>
      <c r="K76" s="62"/>
    </row>
    <row r="77" spans="2:11" x14ac:dyDescent="0.2">
      <c r="B77" s="21"/>
      <c r="C77" s="22"/>
      <c r="D77" s="13"/>
      <c r="E77" s="105"/>
      <c r="F77" s="13"/>
      <c r="G77" s="58" t="s">
        <v>377</v>
      </c>
      <c r="H77" s="59"/>
      <c r="I77" s="60"/>
      <c r="J77" s="61">
        <v>28856.41</v>
      </c>
      <c r="K77" s="62"/>
    </row>
    <row r="78" spans="2:11" x14ac:dyDescent="0.2">
      <c r="B78" s="118" t="s">
        <v>0</v>
      </c>
      <c r="C78" s="119"/>
      <c r="D78" s="13" t="s">
        <v>0</v>
      </c>
      <c r="E78" s="105"/>
      <c r="F78" s="13" t="s">
        <v>32</v>
      </c>
      <c r="G78" s="69" t="s">
        <v>33</v>
      </c>
      <c r="H78" s="70"/>
      <c r="I78" s="71"/>
      <c r="J78" s="61">
        <v>232000</v>
      </c>
      <c r="K78" s="62"/>
    </row>
    <row r="79" spans="2:11" x14ac:dyDescent="0.2">
      <c r="B79" s="21"/>
      <c r="C79" s="22"/>
      <c r="D79" s="13"/>
      <c r="E79" s="27"/>
      <c r="F79" s="13"/>
      <c r="G79" s="79" t="s">
        <v>18</v>
      </c>
      <c r="H79" s="80"/>
      <c r="I79" s="81"/>
      <c r="J79" s="84">
        <f>J80</f>
        <v>2855000</v>
      </c>
      <c r="K79" s="85"/>
    </row>
    <row r="80" spans="2:11" x14ac:dyDescent="0.2">
      <c r="B80" s="21"/>
      <c r="C80" s="22"/>
      <c r="D80" s="13"/>
      <c r="E80" s="27"/>
      <c r="F80" s="13"/>
      <c r="G80" s="69" t="s">
        <v>7</v>
      </c>
      <c r="H80" s="70"/>
      <c r="I80" s="71"/>
      <c r="J80" s="61">
        <f>J81</f>
        <v>2855000</v>
      </c>
      <c r="K80" s="62"/>
    </row>
    <row r="81" spans="2:11" x14ac:dyDescent="0.2">
      <c r="B81" s="118" t="s">
        <v>0</v>
      </c>
      <c r="C81" s="119"/>
      <c r="D81" s="13" t="s">
        <v>0</v>
      </c>
      <c r="E81" s="104" t="s">
        <v>7</v>
      </c>
      <c r="F81" s="13" t="s">
        <v>19</v>
      </c>
      <c r="G81" s="69" t="s">
        <v>20</v>
      </c>
      <c r="H81" s="70"/>
      <c r="I81" s="71"/>
      <c r="J81" s="61">
        <f>SUM(J82:K88)</f>
        <v>2855000</v>
      </c>
      <c r="K81" s="62"/>
    </row>
    <row r="82" spans="2:11" ht="24.75" customHeight="1" x14ac:dyDescent="0.2">
      <c r="B82" s="21"/>
      <c r="C82" s="22"/>
      <c r="D82" s="13"/>
      <c r="E82" s="105"/>
      <c r="F82" s="13"/>
      <c r="G82" s="58" t="s">
        <v>318</v>
      </c>
      <c r="H82" s="59"/>
      <c r="I82" s="60"/>
      <c r="J82" s="67">
        <v>555000</v>
      </c>
      <c r="K82" s="68"/>
    </row>
    <row r="83" spans="2:11" x14ac:dyDescent="0.2">
      <c r="B83" s="21"/>
      <c r="C83" s="22"/>
      <c r="D83" s="13"/>
      <c r="E83" s="105"/>
      <c r="F83" s="13"/>
      <c r="G83" s="58" t="s">
        <v>319</v>
      </c>
      <c r="H83" s="59"/>
      <c r="I83" s="60"/>
      <c r="J83" s="67">
        <v>300000</v>
      </c>
      <c r="K83" s="68"/>
    </row>
    <row r="84" spans="2:11" ht="17.25" customHeight="1" x14ac:dyDescent="0.2">
      <c r="B84" s="21"/>
      <c r="C84" s="22"/>
      <c r="D84" s="13"/>
      <c r="E84" s="105"/>
      <c r="F84" s="13"/>
      <c r="G84" s="58" t="s">
        <v>320</v>
      </c>
      <c r="H84" s="59"/>
      <c r="I84" s="60"/>
      <c r="J84" s="67">
        <v>600000</v>
      </c>
      <c r="K84" s="68"/>
    </row>
    <row r="85" spans="2:11" ht="15.75" customHeight="1" x14ac:dyDescent="0.2">
      <c r="B85" s="21"/>
      <c r="C85" s="22"/>
      <c r="D85" s="13"/>
      <c r="E85" s="105"/>
      <c r="F85" s="13"/>
      <c r="G85" s="58" t="s">
        <v>322</v>
      </c>
      <c r="H85" s="59"/>
      <c r="I85" s="60"/>
      <c r="J85" s="67">
        <v>250000</v>
      </c>
      <c r="K85" s="68"/>
    </row>
    <row r="86" spans="2:11" ht="15.75" customHeight="1" x14ac:dyDescent="0.2">
      <c r="B86" s="21"/>
      <c r="C86" s="22"/>
      <c r="D86" s="13"/>
      <c r="E86" s="105"/>
      <c r="F86" s="13"/>
      <c r="G86" s="58" t="s">
        <v>323</v>
      </c>
      <c r="H86" s="59"/>
      <c r="I86" s="60"/>
      <c r="J86" s="67">
        <v>150000</v>
      </c>
      <c r="K86" s="68"/>
    </row>
    <row r="87" spans="2:11" ht="24.75" customHeight="1" x14ac:dyDescent="0.2">
      <c r="B87" s="21"/>
      <c r="C87" s="22"/>
      <c r="D87" s="13"/>
      <c r="E87" s="105"/>
      <c r="F87" s="13"/>
      <c r="G87" s="58" t="s">
        <v>324</v>
      </c>
      <c r="H87" s="59"/>
      <c r="I87" s="60"/>
      <c r="J87" s="67">
        <v>500000</v>
      </c>
      <c r="K87" s="68"/>
    </row>
    <row r="88" spans="2:11" x14ac:dyDescent="0.2">
      <c r="B88" s="21"/>
      <c r="C88" s="22"/>
      <c r="D88" s="13"/>
      <c r="E88" s="105"/>
      <c r="F88" s="13"/>
      <c r="G88" s="58" t="s">
        <v>321</v>
      </c>
      <c r="H88" s="59"/>
      <c r="I88" s="60"/>
      <c r="J88" s="67">
        <v>500000</v>
      </c>
      <c r="K88" s="68"/>
    </row>
    <row r="89" spans="2:11" x14ac:dyDescent="0.2">
      <c r="B89" s="118" t="s">
        <v>0</v>
      </c>
      <c r="C89" s="119"/>
      <c r="D89" s="13" t="s">
        <v>52</v>
      </c>
      <c r="E89" s="13"/>
      <c r="F89" s="13" t="s">
        <v>0</v>
      </c>
      <c r="G89" s="69" t="s">
        <v>53</v>
      </c>
      <c r="H89" s="70"/>
      <c r="I89" s="71"/>
      <c r="J89" s="61">
        <v>40000</v>
      </c>
      <c r="K89" s="62"/>
    </row>
    <row r="90" spans="2:11" x14ac:dyDescent="0.2">
      <c r="B90" s="21"/>
      <c r="C90" s="22"/>
      <c r="D90" s="13"/>
      <c r="E90" s="13"/>
      <c r="F90" s="13"/>
      <c r="G90" s="79" t="s">
        <v>18</v>
      </c>
      <c r="H90" s="80"/>
      <c r="I90" s="81"/>
      <c r="J90" s="84">
        <f>J91</f>
        <v>40000</v>
      </c>
      <c r="K90" s="85"/>
    </row>
    <row r="91" spans="2:11" x14ac:dyDescent="0.2">
      <c r="B91" s="21"/>
      <c r="C91" s="22"/>
      <c r="D91" s="13"/>
      <c r="E91" s="13"/>
      <c r="F91" s="13"/>
      <c r="G91" s="69" t="s">
        <v>7</v>
      </c>
      <c r="H91" s="70"/>
      <c r="I91" s="71"/>
      <c r="J91" s="61">
        <f>J92</f>
        <v>40000</v>
      </c>
      <c r="K91" s="62"/>
    </row>
    <row r="92" spans="2:11" x14ac:dyDescent="0.2">
      <c r="B92" s="118" t="s">
        <v>0</v>
      </c>
      <c r="C92" s="119"/>
      <c r="D92" s="13" t="s">
        <v>0</v>
      </c>
      <c r="E92" s="104" t="s">
        <v>7</v>
      </c>
      <c r="F92" s="13" t="s">
        <v>19</v>
      </c>
      <c r="G92" s="69" t="s">
        <v>20</v>
      </c>
      <c r="H92" s="70"/>
      <c r="I92" s="71"/>
      <c r="J92" s="61">
        <v>40000</v>
      </c>
      <c r="K92" s="62"/>
    </row>
    <row r="93" spans="2:11" x14ac:dyDescent="0.2">
      <c r="B93" s="21"/>
      <c r="C93" s="22"/>
      <c r="D93" s="13"/>
      <c r="E93" s="106"/>
      <c r="F93" s="13"/>
      <c r="G93" s="58" t="s">
        <v>54</v>
      </c>
      <c r="H93" s="59"/>
      <c r="I93" s="60"/>
      <c r="J93" s="72">
        <v>40000</v>
      </c>
      <c r="K93" s="73"/>
    </row>
    <row r="94" spans="2:11" x14ac:dyDescent="0.2">
      <c r="B94" s="118" t="s">
        <v>0</v>
      </c>
      <c r="C94" s="119"/>
      <c r="D94" s="13" t="s">
        <v>55</v>
      </c>
      <c r="E94" s="13"/>
      <c r="F94" s="13" t="s">
        <v>0</v>
      </c>
      <c r="G94" s="69" t="s">
        <v>56</v>
      </c>
      <c r="H94" s="70"/>
      <c r="I94" s="71"/>
      <c r="J94" s="61">
        <f>J95</f>
        <v>15000</v>
      </c>
      <c r="K94" s="62"/>
    </row>
    <row r="95" spans="2:11" x14ac:dyDescent="0.2">
      <c r="B95" s="21"/>
      <c r="C95" s="22"/>
      <c r="D95" s="13"/>
      <c r="E95" s="13"/>
      <c r="F95" s="13"/>
      <c r="G95" s="76" t="s">
        <v>5</v>
      </c>
      <c r="H95" s="77"/>
      <c r="I95" s="78"/>
      <c r="J95" s="82">
        <f>J98+J99</f>
        <v>15000</v>
      </c>
      <c r="K95" s="83"/>
    </row>
    <row r="96" spans="2:11" x14ac:dyDescent="0.2">
      <c r="B96" s="21"/>
      <c r="C96" s="22"/>
      <c r="D96" s="13"/>
      <c r="E96" s="13"/>
      <c r="F96" s="13"/>
      <c r="G96" s="89" t="s">
        <v>284</v>
      </c>
      <c r="H96" s="90"/>
      <c r="I96" s="91"/>
      <c r="J96" s="61">
        <f>J97</f>
        <v>15000</v>
      </c>
      <c r="K96" s="62"/>
    </row>
    <row r="97" spans="2:14" x14ac:dyDescent="0.2">
      <c r="B97" s="21"/>
      <c r="C97" s="22"/>
      <c r="D97" s="13"/>
      <c r="E97" s="13"/>
      <c r="F97" s="13"/>
      <c r="G97" s="79" t="s">
        <v>272</v>
      </c>
      <c r="H97" s="80"/>
      <c r="I97" s="81"/>
      <c r="J97" s="84">
        <f>J99+J98</f>
        <v>15000</v>
      </c>
      <c r="K97" s="85"/>
    </row>
    <row r="98" spans="2:14" ht="15" customHeight="1" x14ac:dyDescent="0.2">
      <c r="B98" s="21"/>
      <c r="C98" s="22"/>
      <c r="D98" s="13"/>
      <c r="E98" s="13"/>
      <c r="F98" s="13">
        <v>4210</v>
      </c>
      <c r="G98" s="69" t="s">
        <v>31</v>
      </c>
      <c r="H98" s="70"/>
      <c r="I98" s="71"/>
      <c r="J98" s="63">
        <v>10000</v>
      </c>
      <c r="K98" s="64"/>
    </row>
    <row r="99" spans="2:14" x14ac:dyDescent="0.2">
      <c r="B99" s="118" t="s">
        <v>0</v>
      </c>
      <c r="C99" s="119"/>
      <c r="D99" s="13" t="s">
        <v>0</v>
      </c>
      <c r="E99" s="13"/>
      <c r="F99" s="13" t="s">
        <v>32</v>
      </c>
      <c r="G99" s="69" t="s">
        <v>33</v>
      </c>
      <c r="H99" s="70"/>
      <c r="I99" s="71"/>
      <c r="J99" s="61">
        <v>5000</v>
      </c>
      <c r="K99" s="62"/>
    </row>
    <row r="100" spans="2:14" s="6" customFormat="1" x14ac:dyDescent="0.2">
      <c r="B100" s="138" t="s">
        <v>57</v>
      </c>
      <c r="C100" s="139"/>
      <c r="D100" s="20" t="s">
        <v>0</v>
      </c>
      <c r="E100" s="20"/>
      <c r="F100" s="20" t="s">
        <v>0</v>
      </c>
      <c r="G100" s="140" t="s">
        <v>58</v>
      </c>
      <c r="H100" s="141"/>
      <c r="I100" s="142"/>
      <c r="J100" s="143">
        <f>J101</f>
        <v>115000</v>
      </c>
      <c r="K100" s="144"/>
    </row>
    <row r="101" spans="2:14" x14ac:dyDescent="0.2">
      <c r="B101" s="118" t="s">
        <v>0</v>
      </c>
      <c r="C101" s="119"/>
      <c r="D101" s="13" t="s">
        <v>59</v>
      </c>
      <c r="E101" s="13"/>
      <c r="F101" s="13" t="s">
        <v>0</v>
      </c>
      <c r="G101" s="69" t="s">
        <v>56</v>
      </c>
      <c r="H101" s="70"/>
      <c r="I101" s="71"/>
      <c r="J101" s="61">
        <f>J102+J108</f>
        <v>115000</v>
      </c>
      <c r="K101" s="62"/>
    </row>
    <row r="102" spans="2:14" x14ac:dyDescent="0.2">
      <c r="B102" s="21"/>
      <c r="C102" s="22"/>
      <c r="D102" s="13"/>
      <c r="E102" s="13"/>
      <c r="F102" s="13"/>
      <c r="G102" s="76" t="s">
        <v>5</v>
      </c>
      <c r="H102" s="77"/>
      <c r="I102" s="78"/>
      <c r="J102" s="82">
        <f>J104</f>
        <v>35000</v>
      </c>
      <c r="K102" s="83"/>
    </row>
    <row r="103" spans="2:14" x14ac:dyDescent="0.2">
      <c r="B103" s="21"/>
      <c r="C103" s="22"/>
      <c r="D103" s="13"/>
      <c r="E103" s="13"/>
      <c r="F103" s="13"/>
      <c r="G103" s="89" t="s">
        <v>284</v>
      </c>
      <c r="H103" s="90"/>
      <c r="I103" s="91"/>
      <c r="J103" s="61">
        <f>J104</f>
        <v>35000</v>
      </c>
      <c r="K103" s="62"/>
    </row>
    <row r="104" spans="2:14" x14ac:dyDescent="0.2">
      <c r="B104" s="21"/>
      <c r="C104" s="22"/>
      <c r="D104" s="13"/>
      <c r="E104" s="13"/>
      <c r="F104" s="13"/>
      <c r="G104" s="79" t="s">
        <v>272</v>
      </c>
      <c r="H104" s="80"/>
      <c r="I104" s="81"/>
      <c r="J104" s="84">
        <f>J105+J106+J107</f>
        <v>35000</v>
      </c>
      <c r="K104" s="85"/>
    </row>
    <row r="105" spans="2:14" x14ac:dyDescent="0.2">
      <c r="B105" s="118" t="s">
        <v>0</v>
      </c>
      <c r="C105" s="119"/>
      <c r="D105" s="13" t="s">
        <v>0</v>
      </c>
      <c r="E105" s="104" t="s">
        <v>9</v>
      </c>
      <c r="F105" s="13" t="s">
        <v>30</v>
      </c>
      <c r="G105" s="69" t="s">
        <v>31</v>
      </c>
      <c r="H105" s="70"/>
      <c r="I105" s="71"/>
      <c r="J105" s="61">
        <v>10000</v>
      </c>
      <c r="K105" s="62"/>
    </row>
    <row r="106" spans="2:14" x14ac:dyDescent="0.2">
      <c r="B106" s="118" t="s">
        <v>0</v>
      </c>
      <c r="C106" s="119"/>
      <c r="D106" s="13" t="s">
        <v>0</v>
      </c>
      <c r="E106" s="105"/>
      <c r="F106" s="13" t="s">
        <v>32</v>
      </c>
      <c r="G106" s="69" t="s">
        <v>33</v>
      </c>
      <c r="H106" s="70"/>
      <c r="I106" s="71"/>
      <c r="J106" s="61">
        <v>7000</v>
      </c>
      <c r="K106" s="62"/>
    </row>
    <row r="107" spans="2:14" x14ac:dyDescent="0.2">
      <c r="B107" s="118" t="s">
        <v>0</v>
      </c>
      <c r="C107" s="119"/>
      <c r="D107" s="13" t="s">
        <v>0</v>
      </c>
      <c r="E107" s="105"/>
      <c r="F107" s="13" t="s">
        <v>60</v>
      </c>
      <c r="G107" s="69" t="s">
        <v>61</v>
      </c>
      <c r="H107" s="70"/>
      <c r="I107" s="71"/>
      <c r="J107" s="61">
        <v>18000</v>
      </c>
      <c r="K107" s="62"/>
    </row>
    <row r="108" spans="2:14" x14ac:dyDescent="0.2">
      <c r="B108" s="21"/>
      <c r="C108" s="22"/>
      <c r="D108" s="13"/>
      <c r="E108" s="41"/>
      <c r="F108" s="13"/>
      <c r="G108" s="79" t="s">
        <v>18</v>
      </c>
      <c r="H108" s="80"/>
      <c r="I108" s="81"/>
      <c r="J108" s="63">
        <f>J109</f>
        <v>80000</v>
      </c>
      <c r="K108" s="64"/>
    </row>
    <row r="109" spans="2:14" x14ac:dyDescent="0.2">
      <c r="B109" s="21"/>
      <c r="C109" s="22"/>
      <c r="D109" s="13"/>
      <c r="E109" s="41"/>
      <c r="F109" s="13"/>
      <c r="G109" s="69" t="s">
        <v>7</v>
      </c>
      <c r="H109" s="70"/>
      <c r="I109" s="71"/>
      <c r="J109" s="63">
        <f>J110</f>
        <v>80000</v>
      </c>
      <c r="K109" s="64"/>
    </row>
    <row r="110" spans="2:14" x14ac:dyDescent="0.2">
      <c r="B110" s="21"/>
      <c r="C110" s="22"/>
      <c r="D110" s="13"/>
      <c r="E110" s="41"/>
      <c r="F110" s="13" t="s">
        <v>19</v>
      </c>
      <c r="G110" s="69" t="s">
        <v>20</v>
      </c>
      <c r="H110" s="70"/>
      <c r="I110" s="71"/>
      <c r="J110" s="63">
        <f>J111</f>
        <v>80000</v>
      </c>
      <c r="K110" s="64"/>
    </row>
    <row r="111" spans="2:14" ht="15" customHeight="1" x14ac:dyDescent="0.2">
      <c r="B111" s="21"/>
      <c r="C111" s="22"/>
      <c r="D111" s="13"/>
      <c r="E111" s="41"/>
      <c r="F111" s="13"/>
      <c r="G111" s="58" t="s">
        <v>325</v>
      </c>
      <c r="H111" s="59"/>
      <c r="I111" s="60"/>
      <c r="J111" s="63">
        <v>80000</v>
      </c>
      <c r="K111" s="64"/>
    </row>
    <row r="112" spans="2:14" s="6" customFormat="1" x14ac:dyDescent="0.2">
      <c r="B112" s="138" t="s">
        <v>62</v>
      </c>
      <c r="C112" s="139"/>
      <c r="D112" s="20" t="s">
        <v>0</v>
      </c>
      <c r="E112" s="20"/>
      <c r="F112" s="20" t="s">
        <v>0</v>
      </c>
      <c r="G112" s="140" t="s">
        <v>63</v>
      </c>
      <c r="H112" s="141"/>
      <c r="I112" s="142"/>
      <c r="J112" s="143">
        <f>J113+J134</f>
        <v>3186210.21</v>
      </c>
      <c r="K112" s="144"/>
      <c r="N112" s="7"/>
    </row>
    <row r="113" spans="2:12" x14ac:dyDescent="0.2">
      <c r="B113" s="118" t="s">
        <v>0</v>
      </c>
      <c r="C113" s="119"/>
      <c r="D113" s="13" t="s">
        <v>64</v>
      </c>
      <c r="E113" s="13"/>
      <c r="F113" s="13" t="s">
        <v>0</v>
      </c>
      <c r="G113" s="69" t="s">
        <v>65</v>
      </c>
      <c r="H113" s="70"/>
      <c r="I113" s="71"/>
      <c r="J113" s="61">
        <f>J114+J130</f>
        <v>745900</v>
      </c>
      <c r="K113" s="62"/>
    </row>
    <row r="114" spans="2:12" x14ac:dyDescent="0.2">
      <c r="B114" s="21"/>
      <c r="C114" s="22"/>
      <c r="D114" s="13"/>
      <c r="E114" s="13"/>
      <c r="F114" s="13"/>
      <c r="G114" s="76" t="s">
        <v>5</v>
      </c>
      <c r="H114" s="77"/>
      <c r="I114" s="78"/>
      <c r="J114" s="82">
        <f>J116</f>
        <v>695900</v>
      </c>
      <c r="K114" s="83"/>
    </row>
    <row r="115" spans="2:12" x14ac:dyDescent="0.2">
      <c r="B115" s="21"/>
      <c r="C115" s="22"/>
      <c r="D115" s="13"/>
      <c r="E115" s="13"/>
      <c r="F115" s="13"/>
      <c r="G115" s="89" t="s">
        <v>284</v>
      </c>
      <c r="H115" s="90"/>
      <c r="I115" s="91"/>
      <c r="J115" s="61">
        <f>J116</f>
        <v>695900</v>
      </c>
      <c r="K115" s="62"/>
    </row>
    <row r="116" spans="2:12" x14ac:dyDescent="0.2">
      <c r="B116" s="21"/>
      <c r="C116" s="22"/>
      <c r="D116" s="13"/>
      <c r="E116" s="13"/>
      <c r="F116" s="13"/>
      <c r="G116" s="79" t="s">
        <v>272</v>
      </c>
      <c r="H116" s="80"/>
      <c r="I116" s="81"/>
      <c r="J116" s="84">
        <f>J117+J118+J119+J120+J121+J123+J124+J125+J126+J127+J128+J129+K122</f>
        <v>695900</v>
      </c>
      <c r="K116" s="85"/>
    </row>
    <row r="117" spans="2:12" x14ac:dyDescent="0.2">
      <c r="B117" s="118" t="s">
        <v>0</v>
      </c>
      <c r="C117" s="119"/>
      <c r="D117" s="13" t="s">
        <v>0</v>
      </c>
      <c r="E117" s="104" t="s">
        <v>272</v>
      </c>
      <c r="F117" s="13" t="s">
        <v>30</v>
      </c>
      <c r="G117" s="69" t="s">
        <v>31</v>
      </c>
      <c r="H117" s="70"/>
      <c r="I117" s="71"/>
      <c r="J117" s="98">
        <v>50000</v>
      </c>
      <c r="K117" s="99"/>
    </row>
    <row r="118" spans="2:12" x14ac:dyDescent="0.2">
      <c r="B118" s="118" t="s">
        <v>0</v>
      </c>
      <c r="C118" s="119"/>
      <c r="D118" s="13" t="s">
        <v>0</v>
      </c>
      <c r="E118" s="105"/>
      <c r="F118" s="13" t="s">
        <v>66</v>
      </c>
      <c r="G118" s="69" t="s">
        <v>67</v>
      </c>
      <c r="H118" s="70"/>
      <c r="I118" s="71"/>
      <c r="J118" s="61">
        <v>250000</v>
      </c>
      <c r="K118" s="62"/>
    </row>
    <row r="119" spans="2:12" x14ac:dyDescent="0.2">
      <c r="B119" s="118" t="s">
        <v>0</v>
      </c>
      <c r="C119" s="119"/>
      <c r="D119" s="13" t="s">
        <v>0</v>
      </c>
      <c r="E119" s="105"/>
      <c r="F119" s="13" t="s">
        <v>47</v>
      </c>
      <c r="G119" s="69" t="s">
        <v>48</v>
      </c>
      <c r="H119" s="70"/>
      <c r="I119" s="71"/>
      <c r="J119" s="61">
        <v>10000</v>
      </c>
      <c r="K119" s="62"/>
      <c r="L119" s="4"/>
    </row>
    <row r="120" spans="2:12" x14ac:dyDescent="0.2">
      <c r="B120" s="118" t="s">
        <v>0</v>
      </c>
      <c r="C120" s="119"/>
      <c r="D120" s="13" t="s">
        <v>0</v>
      </c>
      <c r="E120" s="105"/>
      <c r="F120" s="13" t="s">
        <v>32</v>
      </c>
      <c r="G120" s="69" t="s">
        <v>33</v>
      </c>
      <c r="H120" s="70"/>
      <c r="I120" s="71"/>
      <c r="J120" s="61">
        <v>69000</v>
      </c>
      <c r="K120" s="62"/>
    </row>
    <row r="121" spans="2:12" x14ac:dyDescent="0.2">
      <c r="B121" s="118" t="s">
        <v>0</v>
      </c>
      <c r="C121" s="119"/>
      <c r="D121" s="13" t="s">
        <v>0</v>
      </c>
      <c r="E121" s="105"/>
      <c r="F121" s="13" t="s">
        <v>68</v>
      </c>
      <c r="G121" s="69" t="s">
        <v>69</v>
      </c>
      <c r="H121" s="70"/>
      <c r="I121" s="71"/>
      <c r="J121" s="61">
        <v>3000</v>
      </c>
      <c r="K121" s="62"/>
    </row>
    <row r="122" spans="2:12" x14ac:dyDescent="0.2">
      <c r="B122" s="21"/>
      <c r="C122" s="22"/>
      <c r="D122" s="13"/>
      <c r="E122" s="105"/>
      <c r="F122" s="13">
        <v>4390</v>
      </c>
      <c r="G122" s="69" t="s">
        <v>61</v>
      </c>
      <c r="H122" s="70"/>
      <c r="I122" s="71"/>
      <c r="J122" s="44"/>
      <c r="K122" s="45">
        <v>4000</v>
      </c>
    </row>
    <row r="123" spans="2:12" x14ac:dyDescent="0.2">
      <c r="B123" s="118" t="s">
        <v>0</v>
      </c>
      <c r="C123" s="119"/>
      <c r="D123" s="13" t="s">
        <v>0</v>
      </c>
      <c r="E123" s="105"/>
      <c r="F123" s="13" t="s">
        <v>70</v>
      </c>
      <c r="G123" s="69" t="s">
        <v>71</v>
      </c>
      <c r="H123" s="70"/>
      <c r="I123" s="71"/>
      <c r="J123" s="61">
        <v>31000</v>
      </c>
      <c r="K123" s="62"/>
    </row>
    <row r="124" spans="2:12" x14ac:dyDescent="0.2">
      <c r="B124" s="118" t="s">
        <v>0</v>
      </c>
      <c r="C124" s="119"/>
      <c r="D124" s="13" t="s">
        <v>0</v>
      </c>
      <c r="E124" s="105"/>
      <c r="F124" s="13" t="s">
        <v>72</v>
      </c>
      <c r="G124" s="69" t="s">
        <v>73</v>
      </c>
      <c r="H124" s="70"/>
      <c r="I124" s="71"/>
      <c r="J124" s="61">
        <v>104000</v>
      </c>
      <c r="K124" s="62"/>
    </row>
    <row r="125" spans="2:12" ht="24" customHeight="1" x14ac:dyDescent="0.2">
      <c r="B125" s="118" t="s">
        <v>0</v>
      </c>
      <c r="C125" s="119"/>
      <c r="D125" s="13" t="s">
        <v>0</v>
      </c>
      <c r="E125" s="105"/>
      <c r="F125" s="13" t="s">
        <v>74</v>
      </c>
      <c r="G125" s="69" t="s">
        <v>75</v>
      </c>
      <c r="H125" s="70"/>
      <c r="I125" s="71"/>
      <c r="J125" s="61">
        <v>8400</v>
      </c>
      <c r="K125" s="62"/>
    </row>
    <row r="126" spans="2:12" x14ac:dyDescent="0.2">
      <c r="B126" s="118" t="s">
        <v>0</v>
      </c>
      <c r="C126" s="119"/>
      <c r="D126" s="13" t="s">
        <v>0</v>
      </c>
      <c r="E126" s="105"/>
      <c r="F126" s="13" t="s">
        <v>50</v>
      </c>
      <c r="G126" s="69" t="s">
        <v>367</v>
      </c>
      <c r="H126" s="70"/>
      <c r="I126" s="71"/>
      <c r="J126" s="61">
        <v>15000</v>
      </c>
      <c r="K126" s="62"/>
    </row>
    <row r="127" spans="2:12" ht="12.6" customHeight="1" x14ac:dyDescent="0.2">
      <c r="B127" s="118" t="s">
        <v>0</v>
      </c>
      <c r="C127" s="119"/>
      <c r="D127" s="13" t="s">
        <v>0</v>
      </c>
      <c r="E127" s="105"/>
      <c r="F127" s="13" t="s">
        <v>76</v>
      </c>
      <c r="G127" s="69" t="s">
        <v>77</v>
      </c>
      <c r="H127" s="70"/>
      <c r="I127" s="71"/>
      <c r="J127" s="61">
        <v>150000</v>
      </c>
      <c r="K127" s="62"/>
    </row>
    <row r="128" spans="2:12" ht="25.9" customHeight="1" x14ac:dyDescent="0.2">
      <c r="B128" s="118" t="s">
        <v>0</v>
      </c>
      <c r="C128" s="119"/>
      <c r="D128" s="13" t="s">
        <v>0</v>
      </c>
      <c r="E128" s="105"/>
      <c r="F128" s="13" t="s">
        <v>78</v>
      </c>
      <c r="G128" s="69" t="s">
        <v>79</v>
      </c>
      <c r="H128" s="70"/>
      <c r="I128" s="71"/>
      <c r="J128" s="61">
        <v>500</v>
      </c>
      <c r="K128" s="62"/>
    </row>
    <row r="129" spans="2:11" x14ac:dyDescent="0.2">
      <c r="B129" s="118" t="s">
        <v>0</v>
      </c>
      <c r="C129" s="119"/>
      <c r="D129" s="13" t="s">
        <v>0</v>
      </c>
      <c r="E129" s="106"/>
      <c r="F129" s="13" t="s">
        <v>80</v>
      </c>
      <c r="G129" s="69" t="s">
        <v>81</v>
      </c>
      <c r="H129" s="70"/>
      <c r="I129" s="71"/>
      <c r="J129" s="61">
        <v>1000</v>
      </c>
      <c r="K129" s="62"/>
    </row>
    <row r="130" spans="2:11" x14ac:dyDescent="0.2">
      <c r="B130" s="21"/>
      <c r="C130" s="22"/>
      <c r="D130" s="13"/>
      <c r="E130" s="27"/>
      <c r="F130" s="13"/>
      <c r="G130" s="79" t="s">
        <v>18</v>
      </c>
      <c r="H130" s="80"/>
      <c r="I130" s="81"/>
      <c r="J130" s="84">
        <f>J131</f>
        <v>50000</v>
      </c>
      <c r="K130" s="85"/>
    </row>
    <row r="131" spans="2:11" x14ac:dyDescent="0.2">
      <c r="B131" s="21"/>
      <c r="C131" s="22"/>
      <c r="D131" s="13"/>
      <c r="E131" s="27"/>
      <c r="F131" s="13"/>
      <c r="G131" s="69" t="s">
        <v>7</v>
      </c>
      <c r="H131" s="70"/>
      <c r="I131" s="71"/>
      <c r="J131" s="61">
        <f>J132</f>
        <v>50000</v>
      </c>
      <c r="K131" s="62"/>
    </row>
    <row r="132" spans="2:11" x14ac:dyDescent="0.2">
      <c r="B132" s="118" t="s">
        <v>0</v>
      </c>
      <c r="C132" s="119"/>
      <c r="D132" s="13" t="s">
        <v>0</v>
      </c>
      <c r="E132" s="104" t="s">
        <v>7</v>
      </c>
      <c r="F132" s="13" t="s">
        <v>82</v>
      </c>
      <c r="G132" s="69" t="s">
        <v>83</v>
      </c>
      <c r="H132" s="70"/>
      <c r="I132" s="71"/>
      <c r="J132" s="61">
        <f>J133</f>
        <v>50000</v>
      </c>
      <c r="K132" s="62"/>
    </row>
    <row r="133" spans="2:11" x14ac:dyDescent="0.2">
      <c r="B133" s="21"/>
      <c r="C133" s="22"/>
      <c r="D133" s="13"/>
      <c r="E133" s="106"/>
      <c r="F133" s="13"/>
      <c r="G133" s="58" t="s">
        <v>271</v>
      </c>
      <c r="H133" s="59"/>
      <c r="I133" s="60"/>
      <c r="J133" s="72">
        <v>50000</v>
      </c>
      <c r="K133" s="73"/>
    </row>
    <row r="134" spans="2:11" x14ac:dyDescent="0.2">
      <c r="B134" s="118" t="s">
        <v>0</v>
      </c>
      <c r="C134" s="119"/>
      <c r="D134" s="13" t="s">
        <v>84</v>
      </c>
      <c r="E134" s="13"/>
      <c r="F134" s="13" t="s">
        <v>0</v>
      </c>
      <c r="G134" s="69" t="s">
        <v>56</v>
      </c>
      <c r="H134" s="70"/>
      <c r="I134" s="71"/>
      <c r="J134" s="61">
        <f>J135+J145</f>
        <v>2440310.21</v>
      </c>
      <c r="K134" s="62"/>
    </row>
    <row r="135" spans="2:11" x14ac:dyDescent="0.2">
      <c r="B135" s="21"/>
      <c r="C135" s="22"/>
      <c r="D135" s="13"/>
      <c r="E135" s="13"/>
      <c r="F135" s="13"/>
      <c r="G135" s="79" t="s">
        <v>5</v>
      </c>
      <c r="H135" s="80"/>
      <c r="I135" s="81"/>
      <c r="J135" s="84">
        <f>J137</f>
        <v>49200</v>
      </c>
      <c r="K135" s="85"/>
    </row>
    <row r="136" spans="2:11" x14ac:dyDescent="0.2">
      <c r="B136" s="21"/>
      <c r="C136" s="22"/>
      <c r="D136" s="13"/>
      <c r="E136" s="13"/>
      <c r="F136" s="13"/>
      <c r="G136" s="89" t="s">
        <v>284</v>
      </c>
      <c r="H136" s="90"/>
      <c r="I136" s="91"/>
      <c r="J136" s="61">
        <f>J137</f>
        <v>49200</v>
      </c>
      <c r="K136" s="62"/>
    </row>
    <row r="137" spans="2:11" x14ac:dyDescent="0.2">
      <c r="B137" s="21"/>
      <c r="C137" s="22"/>
      <c r="D137" s="13"/>
      <c r="E137" s="13"/>
      <c r="F137" s="13"/>
      <c r="G137" s="79" t="s">
        <v>272</v>
      </c>
      <c r="H137" s="80"/>
      <c r="I137" s="81"/>
      <c r="J137" s="84">
        <f>J138+J144</f>
        <v>49200</v>
      </c>
      <c r="K137" s="85"/>
    </row>
    <row r="138" spans="2:11" x14ac:dyDescent="0.2">
      <c r="B138" s="118" t="s">
        <v>0</v>
      </c>
      <c r="C138" s="119"/>
      <c r="D138" s="13" t="s">
        <v>0</v>
      </c>
      <c r="E138" s="104" t="s">
        <v>272</v>
      </c>
      <c r="F138" s="13" t="s">
        <v>30</v>
      </c>
      <c r="G138" s="69" t="s">
        <v>31</v>
      </c>
      <c r="H138" s="70"/>
      <c r="I138" s="71"/>
      <c r="J138" s="61">
        <v>39200</v>
      </c>
      <c r="K138" s="62"/>
    </row>
    <row r="139" spans="2:11" x14ac:dyDescent="0.2">
      <c r="B139" s="21"/>
      <c r="C139" s="22"/>
      <c r="D139" s="13"/>
      <c r="E139" s="105"/>
      <c r="F139" s="13"/>
      <c r="G139" s="86" t="s">
        <v>49</v>
      </c>
      <c r="H139" s="87"/>
      <c r="I139" s="88"/>
      <c r="J139" s="74">
        <f>J140+J143+J141+J142</f>
        <v>17200</v>
      </c>
      <c r="K139" s="75"/>
    </row>
    <row r="140" spans="2:11" ht="22.5" customHeight="1" x14ac:dyDescent="0.2">
      <c r="B140" s="21"/>
      <c r="C140" s="22"/>
      <c r="D140" s="13"/>
      <c r="E140" s="105"/>
      <c r="F140" s="13"/>
      <c r="G140" s="58" t="s">
        <v>379</v>
      </c>
      <c r="H140" s="59"/>
      <c r="I140" s="60"/>
      <c r="J140" s="72">
        <v>1000</v>
      </c>
      <c r="K140" s="73"/>
    </row>
    <row r="141" spans="2:11" ht="33" customHeight="1" x14ac:dyDescent="0.2">
      <c r="B141" s="21"/>
      <c r="C141" s="22"/>
      <c r="D141" s="13"/>
      <c r="E141" s="105"/>
      <c r="F141" s="13"/>
      <c r="G141" s="58" t="s">
        <v>327</v>
      </c>
      <c r="H141" s="59"/>
      <c r="I141" s="60"/>
      <c r="J141" s="67">
        <v>8000</v>
      </c>
      <c r="K141" s="68"/>
    </row>
    <row r="142" spans="2:11" ht="27" customHeight="1" x14ac:dyDescent="0.2">
      <c r="B142" s="21"/>
      <c r="C142" s="22"/>
      <c r="D142" s="13"/>
      <c r="E142" s="105"/>
      <c r="F142" s="13"/>
      <c r="G142" s="58" t="s">
        <v>326</v>
      </c>
      <c r="H142" s="59"/>
      <c r="I142" s="60"/>
      <c r="J142" s="67">
        <v>5000</v>
      </c>
      <c r="K142" s="68"/>
    </row>
    <row r="143" spans="2:11" ht="22.5" customHeight="1" x14ac:dyDescent="0.2">
      <c r="B143" s="21"/>
      <c r="C143" s="22"/>
      <c r="D143" s="13"/>
      <c r="E143" s="105"/>
      <c r="F143" s="13"/>
      <c r="G143" s="58" t="s">
        <v>275</v>
      </c>
      <c r="H143" s="59"/>
      <c r="I143" s="60"/>
      <c r="J143" s="72">
        <v>3200</v>
      </c>
      <c r="K143" s="73"/>
    </row>
    <row r="144" spans="2:11" x14ac:dyDescent="0.2">
      <c r="B144" s="118" t="s">
        <v>0</v>
      </c>
      <c r="C144" s="119"/>
      <c r="D144" s="13" t="s">
        <v>0</v>
      </c>
      <c r="E144" s="106"/>
      <c r="F144" s="13" t="s">
        <v>32</v>
      </c>
      <c r="G144" s="69" t="s">
        <v>33</v>
      </c>
      <c r="H144" s="70"/>
      <c r="I144" s="71"/>
      <c r="J144" s="61">
        <v>10000</v>
      </c>
      <c r="K144" s="62"/>
    </row>
    <row r="145" spans="2:11" x14ac:dyDescent="0.2">
      <c r="B145" s="21"/>
      <c r="C145" s="22"/>
      <c r="D145" s="13"/>
      <c r="E145" s="13"/>
      <c r="F145" s="13"/>
      <c r="G145" s="79" t="s">
        <v>18</v>
      </c>
      <c r="H145" s="80"/>
      <c r="I145" s="81"/>
      <c r="J145" s="84">
        <f>J146+K154</f>
        <v>2391110.21</v>
      </c>
      <c r="K145" s="85"/>
    </row>
    <row r="146" spans="2:11" x14ac:dyDescent="0.2">
      <c r="B146" s="21"/>
      <c r="C146" s="22"/>
      <c r="D146" s="13"/>
      <c r="E146" s="13"/>
      <c r="F146" s="13"/>
      <c r="G146" s="69" t="s">
        <v>7</v>
      </c>
      <c r="H146" s="70"/>
      <c r="I146" s="71"/>
      <c r="J146" s="61">
        <f>J147</f>
        <v>524485.6</v>
      </c>
      <c r="K146" s="62"/>
    </row>
    <row r="147" spans="2:11" x14ac:dyDescent="0.2">
      <c r="B147" s="118" t="s">
        <v>0</v>
      </c>
      <c r="C147" s="119"/>
      <c r="D147" s="13" t="s">
        <v>0</v>
      </c>
      <c r="E147" s="104" t="s">
        <v>7</v>
      </c>
      <c r="F147" s="13" t="s">
        <v>19</v>
      </c>
      <c r="G147" s="69" t="s">
        <v>20</v>
      </c>
      <c r="H147" s="70"/>
      <c r="I147" s="71"/>
      <c r="J147" s="61">
        <f>J148+J149+J150+J152+K151</f>
        <v>524485.6</v>
      </c>
      <c r="K147" s="62"/>
    </row>
    <row r="148" spans="2:11" ht="29.45" customHeight="1" x14ac:dyDescent="0.2">
      <c r="B148" s="21"/>
      <c r="C148" s="22"/>
      <c r="D148" s="13"/>
      <c r="E148" s="105"/>
      <c r="F148" s="13"/>
      <c r="G148" s="95" t="s">
        <v>328</v>
      </c>
      <c r="H148" s="96"/>
      <c r="I148" s="97"/>
      <c r="J148" s="151">
        <v>100000</v>
      </c>
      <c r="K148" s="152"/>
    </row>
    <row r="149" spans="2:11" ht="15" customHeight="1" x14ac:dyDescent="0.2">
      <c r="B149" s="21"/>
      <c r="C149" s="22"/>
      <c r="D149" s="13"/>
      <c r="E149" s="105"/>
      <c r="F149" s="13"/>
      <c r="G149" s="95" t="s">
        <v>329</v>
      </c>
      <c r="H149" s="96"/>
      <c r="I149" s="97"/>
      <c r="J149" s="147">
        <v>140000</v>
      </c>
      <c r="K149" s="148"/>
    </row>
    <row r="150" spans="2:11" x14ac:dyDescent="0.2">
      <c r="B150" s="21"/>
      <c r="C150" s="22"/>
      <c r="D150" s="13"/>
      <c r="E150" s="105"/>
      <c r="F150" s="13"/>
      <c r="G150" s="95" t="s">
        <v>330</v>
      </c>
      <c r="H150" s="96"/>
      <c r="I150" s="97"/>
      <c r="J150" s="147">
        <v>200000</v>
      </c>
      <c r="K150" s="148"/>
    </row>
    <row r="151" spans="2:11" s="57" customFormat="1" ht="24" customHeight="1" x14ac:dyDescent="0.2">
      <c r="B151" s="53"/>
      <c r="C151" s="54"/>
      <c r="D151" s="13"/>
      <c r="E151" s="105"/>
      <c r="F151" s="13"/>
      <c r="G151" s="58" t="s">
        <v>381</v>
      </c>
      <c r="H151" s="59"/>
      <c r="I151" s="60"/>
      <c r="J151" s="55"/>
      <c r="K151" s="56">
        <v>45000</v>
      </c>
    </row>
    <row r="152" spans="2:11" ht="12" customHeight="1" x14ac:dyDescent="0.2">
      <c r="B152" s="21"/>
      <c r="C152" s="22"/>
      <c r="D152" s="13"/>
      <c r="E152" s="105"/>
      <c r="F152" s="13"/>
      <c r="G152" s="86" t="s">
        <v>49</v>
      </c>
      <c r="H152" s="87"/>
      <c r="I152" s="88"/>
      <c r="J152" s="149">
        <f>J153</f>
        <v>39485.599999999999</v>
      </c>
      <c r="K152" s="150"/>
    </row>
    <row r="153" spans="2:11" x14ac:dyDescent="0.2">
      <c r="B153" s="21"/>
      <c r="C153" s="22"/>
      <c r="D153" s="13"/>
      <c r="E153" s="105"/>
      <c r="F153" s="13"/>
      <c r="G153" s="58" t="s">
        <v>331</v>
      </c>
      <c r="H153" s="59"/>
      <c r="I153" s="60"/>
      <c r="J153" s="147">
        <v>39485.599999999999</v>
      </c>
      <c r="K153" s="148"/>
    </row>
    <row r="154" spans="2:11" s="57" customFormat="1" ht="36" customHeight="1" x14ac:dyDescent="0.2">
      <c r="B154" s="53"/>
      <c r="C154" s="54"/>
      <c r="D154" s="13"/>
      <c r="E154" s="52"/>
      <c r="F154" s="13">
        <v>6370</v>
      </c>
      <c r="G154" s="58" t="s">
        <v>380</v>
      </c>
      <c r="H154" s="59"/>
      <c r="I154" s="60"/>
      <c r="J154" s="55"/>
      <c r="K154" s="56">
        <v>1866624.61</v>
      </c>
    </row>
    <row r="155" spans="2:11" s="57" customFormat="1" ht="36" customHeight="1" x14ac:dyDescent="0.2">
      <c r="B155" s="53"/>
      <c r="C155" s="54"/>
      <c r="D155" s="13"/>
      <c r="E155" s="52"/>
      <c r="F155" s="13"/>
      <c r="G155" s="58" t="s">
        <v>381</v>
      </c>
      <c r="H155" s="59"/>
      <c r="I155" s="60"/>
      <c r="J155" s="55"/>
      <c r="K155" s="56">
        <v>1866624.61</v>
      </c>
    </row>
    <row r="156" spans="2:11" x14ac:dyDescent="0.2">
      <c r="B156" s="120" t="s">
        <v>85</v>
      </c>
      <c r="C156" s="121"/>
      <c r="D156" s="37" t="s">
        <v>0</v>
      </c>
      <c r="E156" s="37"/>
      <c r="F156" s="37" t="s">
        <v>0</v>
      </c>
      <c r="G156" s="110" t="s">
        <v>86</v>
      </c>
      <c r="H156" s="111"/>
      <c r="I156" s="112"/>
      <c r="J156" s="122">
        <f>J157</f>
        <v>5000</v>
      </c>
      <c r="K156" s="123"/>
    </row>
    <row r="157" spans="2:11" x14ac:dyDescent="0.2">
      <c r="B157" s="118" t="s">
        <v>0</v>
      </c>
      <c r="C157" s="119"/>
      <c r="D157" s="13" t="s">
        <v>87</v>
      </c>
      <c r="E157" s="13"/>
      <c r="F157" s="13" t="s">
        <v>0</v>
      </c>
      <c r="G157" s="69" t="s">
        <v>88</v>
      </c>
      <c r="H157" s="70"/>
      <c r="I157" s="71"/>
      <c r="J157" s="61">
        <f>J158</f>
        <v>5000</v>
      </c>
      <c r="K157" s="62"/>
    </row>
    <row r="158" spans="2:11" x14ac:dyDescent="0.2">
      <c r="B158" s="21"/>
      <c r="C158" s="22"/>
      <c r="D158" s="13"/>
      <c r="E158" s="13"/>
      <c r="F158" s="13"/>
      <c r="G158" s="76" t="s">
        <v>5</v>
      </c>
      <c r="H158" s="77"/>
      <c r="I158" s="78"/>
      <c r="J158" s="82">
        <f>J159</f>
        <v>5000</v>
      </c>
      <c r="K158" s="83"/>
    </row>
    <row r="159" spans="2:11" x14ac:dyDescent="0.2">
      <c r="B159" s="21"/>
      <c r="C159" s="22"/>
      <c r="D159" s="13"/>
      <c r="E159" s="13"/>
      <c r="F159" s="13"/>
      <c r="G159" s="89" t="s">
        <v>284</v>
      </c>
      <c r="H159" s="90"/>
      <c r="I159" s="91"/>
      <c r="J159" s="61">
        <f>J160</f>
        <v>5000</v>
      </c>
      <c r="K159" s="62"/>
    </row>
    <row r="160" spans="2:11" x14ac:dyDescent="0.2">
      <c r="B160" s="21"/>
      <c r="C160" s="22"/>
      <c r="D160" s="13"/>
      <c r="E160" s="13"/>
      <c r="F160" s="13"/>
      <c r="G160" s="79" t="s">
        <v>272</v>
      </c>
      <c r="H160" s="80"/>
      <c r="I160" s="81"/>
      <c r="J160" s="84">
        <v>5000</v>
      </c>
      <c r="K160" s="85"/>
    </row>
    <row r="161" spans="2:14" x14ac:dyDescent="0.2">
      <c r="B161" s="118" t="s">
        <v>0</v>
      </c>
      <c r="C161" s="119"/>
      <c r="D161" s="13" t="s">
        <v>0</v>
      </c>
      <c r="E161" s="13"/>
      <c r="F161" s="13" t="s">
        <v>32</v>
      </c>
      <c r="G161" s="69" t="s">
        <v>33</v>
      </c>
      <c r="H161" s="70"/>
      <c r="I161" s="71"/>
      <c r="J161" s="61">
        <v>5000</v>
      </c>
      <c r="K161" s="62"/>
    </row>
    <row r="162" spans="2:14" x14ac:dyDescent="0.2">
      <c r="B162" s="120" t="s">
        <v>91</v>
      </c>
      <c r="C162" s="121"/>
      <c r="D162" s="37" t="s">
        <v>0</v>
      </c>
      <c r="E162" s="37"/>
      <c r="F162" s="37" t="s">
        <v>0</v>
      </c>
      <c r="G162" s="110" t="s">
        <v>92</v>
      </c>
      <c r="H162" s="111"/>
      <c r="I162" s="112"/>
      <c r="J162" s="122">
        <f>J163+J173+J182+J207+J228</f>
        <v>6938764.6400000006</v>
      </c>
      <c r="K162" s="123"/>
      <c r="N162" s="3"/>
    </row>
    <row r="163" spans="2:14" x14ac:dyDescent="0.2">
      <c r="B163" s="118" t="s">
        <v>0</v>
      </c>
      <c r="C163" s="119"/>
      <c r="D163" s="13" t="s">
        <v>93</v>
      </c>
      <c r="E163" s="13"/>
      <c r="F163" s="13" t="s">
        <v>0</v>
      </c>
      <c r="G163" s="69" t="s">
        <v>94</v>
      </c>
      <c r="H163" s="70"/>
      <c r="I163" s="71"/>
      <c r="J163" s="61">
        <f>J164</f>
        <v>176898.4</v>
      </c>
      <c r="K163" s="62"/>
    </row>
    <row r="164" spans="2:14" x14ac:dyDescent="0.2">
      <c r="B164" s="21"/>
      <c r="C164" s="22"/>
      <c r="D164" s="13"/>
      <c r="E164" s="13"/>
      <c r="F164" s="13"/>
      <c r="G164" s="76" t="s">
        <v>5</v>
      </c>
      <c r="H164" s="77"/>
      <c r="I164" s="78"/>
      <c r="J164" s="82">
        <f>J165</f>
        <v>176898.4</v>
      </c>
      <c r="K164" s="83"/>
    </row>
    <row r="165" spans="2:14" x14ac:dyDescent="0.2">
      <c r="B165" s="21"/>
      <c r="C165" s="22"/>
      <c r="D165" s="13"/>
      <c r="E165" s="13"/>
      <c r="F165" s="13"/>
      <c r="G165" s="89" t="s">
        <v>284</v>
      </c>
      <c r="H165" s="90"/>
      <c r="I165" s="91"/>
      <c r="J165" s="61">
        <f>J166+K171</f>
        <v>176898.4</v>
      </c>
      <c r="K165" s="62"/>
    </row>
    <row r="166" spans="2:14" x14ac:dyDescent="0.2">
      <c r="B166" s="21"/>
      <c r="C166" s="22"/>
      <c r="D166" s="13"/>
      <c r="E166" s="13"/>
      <c r="F166" s="13"/>
      <c r="G166" s="79" t="s">
        <v>8</v>
      </c>
      <c r="H166" s="80"/>
      <c r="I166" s="81"/>
      <c r="J166" s="84">
        <f>J167+J168+J169+J170</f>
        <v>174175</v>
      </c>
      <c r="K166" s="85"/>
    </row>
    <row r="167" spans="2:14" x14ac:dyDescent="0.2">
      <c r="B167" s="118" t="s">
        <v>0</v>
      </c>
      <c r="C167" s="119"/>
      <c r="D167" s="13" t="s">
        <v>0</v>
      </c>
      <c r="E167" s="104" t="s">
        <v>8</v>
      </c>
      <c r="F167" s="13" t="s">
        <v>95</v>
      </c>
      <c r="G167" s="69" t="s">
        <v>96</v>
      </c>
      <c r="H167" s="70"/>
      <c r="I167" s="71"/>
      <c r="J167" s="61">
        <v>151526</v>
      </c>
      <c r="K167" s="62"/>
    </row>
    <row r="168" spans="2:14" x14ac:dyDescent="0.2">
      <c r="B168" s="118" t="s">
        <v>0</v>
      </c>
      <c r="C168" s="119"/>
      <c r="D168" s="13" t="s">
        <v>0</v>
      </c>
      <c r="E168" s="105"/>
      <c r="F168" s="13" t="s">
        <v>97</v>
      </c>
      <c r="G168" s="69" t="s">
        <v>98</v>
      </c>
      <c r="H168" s="70"/>
      <c r="I168" s="71"/>
      <c r="J168" s="61">
        <v>20747</v>
      </c>
      <c r="K168" s="62"/>
    </row>
    <row r="169" spans="2:14" x14ac:dyDescent="0.2">
      <c r="B169" s="118" t="s">
        <v>0</v>
      </c>
      <c r="C169" s="119"/>
      <c r="D169" s="13" t="s">
        <v>0</v>
      </c>
      <c r="E169" s="105"/>
      <c r="F169" s="13" t="s">
        <v>99</v>
      </c>
      <c r="G169" s="69" t="s">
        <v>100</v>
      </c>
      <c r="H169" s="70"/>
      <c r="I169" s="71"/>
      <c r="J169" s="61">
        <v>162</v>
      </c>
      <c r="K169" s="62"/>
    </row>
    <row r="170" spans="2:14" x14ac:dyDescent="0.2">
      <c r="B170" s="118" t="s">
        <v>0</v>
      </c>
      <c r="C170" s="119"/>
      <c r="D170" s="13" t="s">
        <v>0</v>
      </c>
      <c r="E170" s="106"/>
      <c r="F170" s="13" t="s">
        <v>101</v>
      </c>
      <c r="G170" s="69" t="s">
        <v>102</v>
      </c>
      <c r="H170" s="70"/>
      <c r="I170" s="71"/>
      <c r="J170" s="61">
        <v>1740</v>
      </c>
      <c r="K170" s="62"/>
    </row>
    <row r="171" spans="2:14" x14ac:dyDescent="0.2">
      <c r="B171" s="21"/>
      <c r="C171" s="22"/>
      <c r="D171" s="13"/>
      <c r="E171" s="27"/>
      <c r="F171" s="13"/>
      <c r="G171" s="79" t="s">
        <v>272</v>
      </c>
      <c r="H171" s="80"/>
      <c r="I171" s="81"/>
      <c r="J171" s="44"/>
      <c r="K171" s="45">
        <f>K172</f>
        <v>2723.4</v>
      </c>
    </row>
    <row r="172" spans="2:14" ht="12" customHeight="1" x14ac:dyDescent="0.2">
      <c r="B172" s="21"/>
      <c r="C172" s="22"/>
      <c r="D172" s="13"/>
      <c r="E172" s="27"/>
      <c r="F172" s="13">
        <v>4440</v>
      </c>
      <c r="G172" s="69" t="s">
        <v>122</v>
      </c>
      <c r="H172" s="70"/>
      <c r="I172" s="71"/>
      <c r="J172" s="44"/>
      <c r="K172" s="45">
        <v>2723.4</v>
      </c>
    </row>
    <row r="173" spans="2:14" x14ac:dyDescent="0.2">
      <c r="B173" s="118" t="s">
        <v>0</v>
      </c>
      <c r="C173" s="119"/>
      <c r="D173" s="13" t="s">
        <v>103</v>
      </c>
      <c r="E173" s="13"/>
      <c r="F173" s="13" t="s">
        <v>0</v>
      </c>
      <c r="G173" s="69" t="s">
        <v>104</v>
      </c>
      <c r="H173" s="70"/>
      <c r="I173" s="71"/>
      <c r="J173" s="61">
        <f>J174</f>
        <v>216670</v>
      </c>
      <c r="K173" s="62"/>
    </row>
    <row r="174" spans="2:14" x14ac:dyDescent="0.2">
      <c r="B174" s="21"/>
      <c r="C174" s="22"/>
      <c r="D174" s="13"/>
      <c r="E174" s="13"/>
      <c r="F174" s="13"/>
      <c r="G174" s="76" t="s">
        <v>5</v>
      </c>
      <c r="H174" s="77"/>
      <c r="I174" s="78"/>
      <c r="J174" s="82">
        <f>J175+J178</f>
        <v>216670</v>
      </c>
      <c r="K174" s="83"/>
    </row>
    <row r="175" spans="2:14" x14ac:dyDescent="0.2">
      <c r="B175" s="21"/>
      <c r="C175" s="22"/>
      <c r="D175" s="13"/>
      <c r="E175" s="13"/>
      <c r="F175" s="13"/>
      <c r="G175" s="79" t="s">
        <v>274</v>
      </c>
      <c r="H175" s="80"/>
      <c r="I175" s="81"/>
      <c r="J175" s="84">
        <f>J176</f>
        <v>202770</v>
      </c>
      <c r="K175" s="85"/>
    </row>
    <row r="176" spans="2:14" ht="15.6" customHeight="1" x14ac:dyDescent="0.2">
      <c r="B176" s="118" t="s">
        <v>0</v>
      </c>
      <c r="C176" s="119"/>
      <c r="D176" s="13" t="s">
        <v>0</v>
      </c>
      <c r="E176" s="13" t="s">
        <v>274</v>
      </c>
      <c r="F176" s="13" t="s">
        <v>105</v>
      </c>
      <c r="G176" s="69" t="s">
        <v>106</v>
      </c>
      <c r="H176" s="70"/>
      <c r="I176" s="71"/>
      <c r="J176" s="61">
        <v>202770</v>
      </c>
      <c r="K176" s="62"/>
    </row>
    <row r="177" spans="2:11" x14ac:dyDescent="0.2">
      <c r="B177" s="21"/>
      <c r="C177" s="22"/>
      <c r="D177" s="13"/>
      <c r="E177" s="13"/>
      <c r="F177" s="13"/>
      <c r="G177" s="89" t="s">
        <v>284</v>
      </c>
      <c r="H177" s="90"/>
      <c r="I177" s="91"/>
      <c r="J177" s="61">
        <f>J178</f>
        <v>13900</v>
      </c>
      <c r="K177" s="62"/>
    </row>
    <row r="178" spans="2:11" x14ac:dyDescent="0.2">
      <c r="B178" s="21"/>
      <c r="C178" s="22"/>
      <c r="D178" s="13"/>
      <c r="E178" s="13"/>
      <c r="F178" s="13"/>
      <c r="G178" s="79" t="s">
        <v>272</v>
      </c>
      <c r="H178" s="80"/>
      <c r="I178" s="81"/>
      <c r="J178" s="84">
        <f>SUM(J179:K181)</f>
        <v>13900</v>
      </c>
      <c r="K178" s="85"/>
    </row>
    <row r="179" spans="2:11" x14ac:dyDescent="0.2">
      <c r="B179" s="118" t="s">
        <v>0</v>
      </c>
      <c r="C179" s="119"/>
      <c r="D179" s="13" t="s">
        <v>0</v>
      </c>
      <c r="E179" s="104" t="s">
        <v>272</v>
      </c>
      <c r="F179" s="13" t="s">
        <v>30</v>
      </c>
      <c r="G179" s="69" t="s">
        <v>31</v>
      </c>
      <c r="H179" s="70"/>
      <c r="I179" s="71"/>
      <c r="J179" s="61">
        <v>5000</v>
      </c>
      <c r="K179" s="62"/>
    </row>
    <row r="180" spans="2:11" x14ac:dyDescent="0.2">
      <c r="B180" s="118" t="s">
        <v>0</v>
      </c>
      <c r="C180" s="119"/>
      <c r="D180" s="13" t="s">
        <v>0</v>
      </c>
      <c r="E180" s="105"/>
      <c r="F180" s="13" t="s">
        <v>107</v>
      </c>
      <c r="G180" s="69" t="s">
        <v>108</v>
      </c>
      <c r="H180" s="70"/>
      <c r="I180" s="71"/>
      <c r="J180" s="61">
        <v>2000</v>
      </c>
      <c r="K180" s="62"/>
    </row>
    <row r="181" spans="2:11" x14ac:dyDescent="0.2">
      <c r="B181" s="118" t="s">
        <v>0</v>
      </c>
      <c r="C181" s="119"/>
      <c r="D181" s="13" t="s">
        <v>0</v>
      </c>
      <c r="E181" s="105"/>
      <c r="F181" s="13" t="s">
        <v>32</v>
      </c>
      <c r="G181" s="69" t="s">
        <v>33</v>
      </c>
      <c r="H181" s="70"/>
      <c r="I181" s="71"/>
      <c r="J181" s="61">
        <v>6900</v>
      </c>
      <c r="K181" s="62"/>
    </row>
    <row r="182" spans="2:11" x14ac:dyDescent="0.2">
      <c r="B182" s="118" t="s">
        <v>0</v>
      </c>
      <c r="C182" s="119"/>
      <c r="D182" s="13" t="s">
        <v>109</v>
      </c>
      <c r="E182" s="13"/>
      <c r="F182" s="13" t="s">
        <v>0</v>
      </c>
      <c r="G182" s="69" t="s">
        <v>110</v>
      </c>
      <c r="H182" s="70"/>
      <c r="I182" s="71"/>
      <c r="J182" s="61">
        <f>J183</f>
        <v>6343100</v>
      </c>
      <c r="K182" s="62"/>
    </row>
    <row r="183" spans="2:11" x14ac:dyDescent="0.2">
      <c r="B183" s="21"/>
      <c r="C183" s="22"/>
      <c r="D183" s="13"/>
      <c r="E183" s="13"/>
      <c r="F183" s="13"/>
      <c r="G183" s="76" t="s">
        <v>5</v>
      </c>
      <c r="H183" s="77"/>
      <c r="I183" s="78"/>
      <c r="J183" s="156">
        <f>J187+J195+J185</f>
        <v>6343100</v>
      </c>
      <c r="K183" s="157"/>
    </row>
    <row r="184" spans="2:11" x14ac:dyDescent="0.2">
      <c r="B184" s="21"/>
      <c r="C184" s="22"/>
      <c r="D184" s="13"/>
      <c r="E184" s="13"/>
      <c r="F184" s="5"/>
      <c r="G184" s="153" t="s">
        <v>274</v>
      </c>
      <c r="H184" s="154"/>
      <c r="I184" s="155"/>
      <c r="J184" s="84">
        <f>J185</f>
        <v>10000</v>
      </c>
      <c r="K184" s="85"/>
    </row>
    <row r="185" spans="2:11" ht="21.6" customHeight="1" x14ac:dyDescent="0.2">
      <c r="B185" s="21"/>
      <c r="C185" s="22"/>
      <c r="D185" s="13"/>
      <c r="E185" s="13" t="s">
        <v>274</v>
      </c>
      <c r="F185" s="5">
        <v>3020</v>
      </c>
      <c r="G185" s="89" t="s">
        <v>158</v>
      </c>
      <c r="H185" s="90"/>
      <c r="I185" s="91"/>
      <c r="J185" s="98">
        <v>10000</v>
      </c>
      <c r="K185" s="99"/>
    </row>
    <row r="186" spans="2:11" x14ac:dyDescent="0.2">
      <c r="B186" s="21"/>
      <c r="C186" s="22"/>
      <c r="D186" s="13"/>
      <c r="E186" s="13"/>
      <c r="F186" s="13"/>
      <c r="G186" s="89" t="s">
        <v>284</v>
      </c>
      <c r="H186" s="90"/>
      <c r="I186" s="91"/>
      <c r="J186" s="61">
        <f>J187+J195</f>
        <v>6333100</v>
      </c>
      <c r="K186" s="62"/>
    </row>
    <row r="187" spans="2:11" x14ac:dyDescent="0.2">
      <c r="B187" s="21"/>
      <c r="C187" s="22"/>
      <c r="D187" s="13"/>
      <c r="E187" s="13"/>
      <c r="F187" s="13"/>
      <c r="G187" s="79" t="s">
        <v>8</v>
      </c>
      <c r="H187" s="80"/>
      <c r="I187" s="81"/>
      <c r="J187" s="84">
        <f>SUM(J188:K194)</f>
        <v>5554700</v>
      </c>
      <c r="K187" s="85"/>
    </row>
    <row r="188" spans="2:11" x14ac:dyDescent="0.2">
      <c r="B188" s="118" t="s">
        <v>0</v>
      </c>
      <c r="C188" s="119"/>
      <c r="D188" s="13" t="s">
        <v>0</v>
      </c>
      <c r="E188" s="104" t="s">
        <v>8</v>
      </c>
      <c r="F188" s="13" t="s">
        <v>95</v>
      </c>
      <c r="G188" s="69" t="s">
        <v>96</v>
      </c>
      <c r="H188" s="70"/>
      <c r="I188" s="71"/>
      <c r="J188" s="98">
        <v>4090000</v>
      </c>
      <c r="K188" s="99"/>
    </row>
    <row r="189" spans="2:11" x14ac:dyDescent="0.2">
      <c r="B189" s="118" t="s">
        <v>0</v>
      </c>
      <c r="C189" s="119"/>
      <c r="D189" s="13" t="s">
        <v>0</v>
      </c>
      <c r="E189" s="105"/>
      <c r="F189" s="13" t="s">
        <v>111</v>
      </c>
      <c r="G189" s="69" t="s">
        <v>112</v>
      </c>
      <c r="H189" s="70"/>
      <c r="I189" s="71"/>
      <c r="J189" s="98">
        <v>276000</v>
      </c>
      <c r="K189" s="99"/>
    </row>
    <row r="190" spans="2:11" ht="12" customHeight="1" x14ac:dyDescent="0.2">
      <c r="B190" s="21"/>
      <c r="C190" s="22"/>
      <c r="D190" s="13"/>
      <c r="E190" s="105"/>
      <c r="F190" s="13">
        <v>4100</v>
      </c>
      <c r="G190" s="69" t="s">
        <v>332</v>
      </c>
      <c r="H190" s="70"/>
      <c r="I190" s="71"/>
      <c r="J190" s="11"/>
      <c r="K190" s="12">
        <v>20700</v>
      </c>
    </row>
    <row r="191" spans="2:11" x14ac:dyDescent="0.2">
      <c r="B191" s="118" t="s">
        <v>0</v>
      </c>
      <c r="C191" s="119"/>
      <c r="D191" s="13" t="s">
        <v>0</v>
      </c>
      <c r="E191" s="105"/>
      <c r="F191" s="13" t="s">
        <v>97</v>
      </c>
      <c r="G191" s="69" t="s">
        <v>98</v>
      </c>
      <c r="H191" s="70"/>
      <c r="I191" s="71"/>
      <c r="J191" s="98">
        <v>770000</v>
      </c>
      <c r="K191" s="99"/>
    </row>
    <row r="192" spans="2:11" x14ac:dyDescent="0.2">
      <c r="B192" s="118" t="s">
        <v>0</v>
      </c>
      <c r="C192" s="119"/>
      <c r="D192" s="13" t="s">
        <v>0</v>
      </c>
      <c r="E192" s="105"/>
      <c r="F192" s="13" t="s">
        <v>99</v>
      </c>
      <c r="G192" s="69" t="s">
        <v>100</v>
      </c>
      <c r="H192" s="70"/>
      <c r="I192" s="71"/>
      <c r="J192" s="98">
        <v>75000</v>
      </c>
      <c r="K192" s="99"/>
    </row>
    <row r="193" spans="2:13" x14ac:dyDescent="0.2">
      <c r="B193" s="118" t="s">
        <v>0</v>
      </c>
      <c r="C193" s="119"/>
      <c r="D193" s="13" t="s">
        <v>0</v>
      </c>
      <c r="E193" s="106"/>
      <c r="F193" s="13" t="s">
        <v>115</v>
      </c>
      <c r="G193" s="69" t="s">
        <v>116</v>
      </c>
      <c r="H193" s="70"/>
      <c r="I193" s="71"/>
      <c r="J193" s="98">
        <v>310000</v>
      </c>
      <c r="K193" s="99"/>
    </row>
    <row r="194" spans="2:13" x14ac:dyDescent="0.2">
      <c r="B194" s="118" t="s">
        <v>0</v>
      </c>
      <c r="C194" s="119"/>
      <c r="D194" s="13" t="s">
        <v>0</v>
      </c>
      <c r="E194" s="13"/>
      <c r="F194" s="5" t="s">
        <v>101</v>
      </c>
      <c r="G194" s="89" t="s">
        <v>102</v>
      </c>
      <c r="H194" s="90"/>
      <c r="I194" s="91"/>
      <c r="J194" s="61">
        <v>13000</v>
      </c>
      <c r="K194" s="62"/>
    </row>
    <row r="195" spans="2:13" x14ac:dyDescent="0.2">
      <c r="B195" s="21"/>
      <c r="C195" s="22"/>
      <c r="D195" s="13"/>
      <c r="E195" s="13"/>
      <c r="F195" s="13"/>
      <c r="G195" s="79" t="s">
        <v>272</v>
      </c>
      <c r="H195" s="80"/>
      <c r="I195" s="81"/>
      <c r="J195" s="84">
        <f>J196+J197+J198+J199+J200+J201+J202+J203+J204+J205+J206</f>
        <v>778400</v>
      </c>
      <c r="K195" s="85"/>
    </row>
    <row r="196" spans="2:13" ht="24.75" customHeight="1" x14ac:dyDescent="0.2">
      <c r="B196" s="118" t="s">
        <v>0</v>
      </c>
      <c r="C196" s="119"/>
      <c r="D196" s="13" t="s">
        <v>0</v>
      </c>
      <c r="E196" s="104" t="s">
        <v>272</v>
      </c>
      <c r="F196" s="5" t="s">
        <v>113</v>
      </c>
      <c r="G196" s="89" t="s">
        <v>114</v>
      </c>
      <c r="H196" s="90"/>
      <c r="I196" s="91"/>
      <c r="J196" s="61">
        <v>10000</v>
      </c>
      <c r="K196" s="62"/>
    </row>
    <row r="197" spans="2:13" x14ac:dyDescent="0.2">
      <c r="B197" s="118" t="s">
        <v>0</v>
      </c>
      <c r="C197" s="119"/>
      <c r="D197" s="13" t="s">
        <v>0</v>
      </c>
      <c r="E197" s="105"/>
      <c r="F197" s="13" t="s">
        <v>30</v>
      </c>
      <c r="G197" s="69" t="s">
        <v>31</v>
      </c>
      <c r="H197" s="70"/>
      <c r="I197" s="71"/>
      <c r="J197" s="98">
        <v>145000</v>
      </c>
      <c r="K197" s="99"/>
      <c r="M197" s="3"/>
    </row>
    <row r="198" spans="2:13" x14ac:dyDescent="0.2">
      <c r="B198" s="118" t="s">
        <v>0</v>
      </c>
      <c r="C198" s="119"/>
      <c r="D198" s="13" t="s">
        <v>0</v>
      </c>
      <c r="E198" s="105"/>
      <c r="F198" s="13" t="s">
        <v>66</v>
      </c>
      <c r="G198" s="69" t="s">
        <v>67</v>
      </c>
      <c r="H198" s="70"/>
      <c r="I198" s="71"/>
      <c r="J198" s="61">
        <v>92000</v>
      </c>
      <c r="K198" s="62"/>
    </row>
    <row r="199" spans="2:13" x14ac:dyDescent="0.2">
      <c r="B199" s="118" t="s">
        <v>0</v>
      </c>
      <c r="C199" s="119"/>
      <c r="D199" s="13" t="s">
        <v>0</v>
      </c>
      <c r="E199" s="105"/>
      <c r="F199" s="13" t="s">
        <v>47</v>
      </c>
      <c r="G199" s="69" t="s">
        <v>48</v>
      </c>
      <c r="H199" s="70"/>
      <c r="I199" s="71"/>
      <c r="J199" s="61">
        <v>10000</v>
      </c>
      <c r="K199" s="62"/>
    </row>
    <row r="200" spans="2:13" x14ac:dyDescent="0.2">
      <c r="B200" s="118" t="s">
        <v>0</v>
      </c>
      <c r="C200" s="119"/>
      <c r="D200" s="13" t="s">
        <v>0</v>
      </c>
      <c r="E200" s="105"/>
      <c r="F200" s="13" t="s">
        <v>117</v>
      </c>
      <c r="G200" s="69" t="s">
        <v>118</v>
      </c>
      <c r="H200" s="70"/>
      <c r="I200" s="71"/>
      <c r="J200" s="61">
        <v>6000</v>
      </c>
      <c r="K200" s="62"/>
    </row>
    <row r="201" spans="2:13" x14ac:dyDescent="0.2">
      <c r="B201" s="118" t="s">
        <v>0</v>
      </c>
      <c r="C201" s="119"/>
      <c r="D201" s="13" t="s">
        <v>0</v>
      </c>
      <c r="E201" s="105"/>
      <c r="F201" s="13" t="s">
        <v>32</v>
      </c>
      <c r="G201" s="69" t="s">
        <v>33</v>
      </c>
      <c r="H201" s="70"/>
      <c r="I201" s="71"/>
      <c r="J201" s="61">
        <v>290000</v>
      </c>
      <c r="K201" s="62"/>
    </row>
    <row r="202" spans="2:13" x14ac:dyDescent="0.2">
      <c r="B202" s="118" t="s">
        <v>0</v>
      </c>
      <c r="C202" s="119"/>
      <c r="D202" s="13" t="s">
        <v>0</v>
      </c>
      <c r="E202" s="105"/>
      <c r="F202" s="13" t="s">
        <v>68</v>
      </c>
      <c r="G202" s="69" t="s">
        <v>69</v>
      </c>
      <c r="H202" s="70"/>
      <c r="I202" s="71"/>
      <c r="J202" s="61">
        <v>15900</v>
      </c>
      <c r="K202" s="62"/>
    </row>
    <row r="203" spans="2:13" x14ac:dyDescent="0.2">
      <c r="B203" s="118" t="s">
        <v>0</v>
      </c>
      <c r="C203" s="119"/>
      <c r="D203" s="13" t="s">
        <v>0</v>
      </c>
      <c r="E203" s="105"/>
      <c r="F203" s="13" t="s">
        <v>119</v>
      </c>
      <c r="G203" s="69" t="s">
        <v>120</v>
      </c>
      <c r="H203" s="70"/>
      <c r="I203" s="71"/>
      <c r="J203" s="61">
        <v>34500</v>
      </c>
      <c r="K203" s="62"/>
    </row>
    <row r="204" spans="2:13" x14ac:dyDescent="0.2">
      <c r="B204" s="118" t="s">
        <v>0</v>
      </c>
      <c r="C204" s="119"/>
      <c r="D204" s="13" t="s">
        <v>0</v>
      </c>
      <c r="E204" s="105"/>
      <c r="F204" s="13" t="s">
        <v>70</v>
      </c>
      <c r="G204" s="69" t="s">
        <v>71</v>
      </c>
      <c r="H204" s="70"/>
      <c r="I204" s="71"/>
      <c r="J204" s="61">
        <v>29000</v>
      </c>
      <c r="K204" s="62"/>
    </row>
    <row r="205" spans="2:13" x14ac:dyDescent="0.2">
      <c r="B205" s="118" t="s">
        <v>0</v>
      </c>
      <c r="C205" s="119"/>
      <c r="D205" s="13" t="s">
        <v>0</v>
      </c>
      <c r="E205" s="105"/>
      <c r="F205" s="13" t="s">
        <v>121</v>
      </c>
      <c r="G205" s="69" t="s">
        <v>122</v>
      </c>
      <c r="H205" s="70"/>
      <c r="I205" s="71"/>
      <c r="J205" s="61">
        <v>126000</v>
      </c>
      <c r="K205" s="62"/>
    </row>
    <row r="206" spans="2:13" ht="25.9" customHeight="1" x14ac:dyDescent="0.2">
      <c r="B206" s="118" t="s">
        <v>0</v>
      </c>
      <c r="C206" s="119"/>
      <c r="D206" s="13" t="s">
        <v>0</v>
      </c>
      <c r="E206" s="106"/>
      <c r="F206" s="13" t="s">
        <v>89</v>
      </c>
      <c r="G206" s="69" t="s">
        <v>90</v>
      </c>
      <c r="H206" s="70"/>
      <c r="I206" s="71"/>
      <c r="J206" s="61">
        <v>20000</v>
      </c>
      <c r="K206" s="62"/>
    </row>
    <row r="207" spans="2:13" x14ac:dyDescent="0.2">
      <c r="B207" s="118" t="s">
        <v>0</v>
      </c>
      <c r="C207" s="119"/>
      <c r="D207" s="13" t="s">
        <v>123</v>
      </c>
      <c r="E207" s="13"/>
      <c r="F207" s="13" t="s">
        <v>0</v>
      </c>
      <c r="G207" s="69" t="s">
        <v>124</v>
      </c>
      <c r="H207" s="70"/>
      <c r="I207" s="71"/>
      <c r="J207" s="61">
        <f>J208</f>
        <v>141030.54</v>
      </c>
      <c r="K207" s="62"/>
    </row>
    <row r="208" spans="2:13" x14ac:dyDescent="0.2">
      <c r="B208" s="21"/>
      <c r="C208" s="22"/>
      <c r="D208" s="13"/>
      <c r="E208" s="13"/>
      <c r="F208" s="13"/>
      <c r="G208" s="76" t="s">
        <v>5</v>
      </c>
      <c r="H208" s="77"/>
      <c r="I208" s="78"/>
      <c r="J208" s="82">
        <f>J210</f>
        <v>141030.54</v>
      </c>
      <c r="K208" s="83"/>
    </row>
    <row r="209" spans="2:11" x14ac:dyDescent="0.2">
      <c r="B209" s="21"/>
      <c r="C209" s="22"/>
      <c r="D209" s="13"/>
      <c r="E209" s="13"/>
      <c r="F209" s="13"/>
      <c r="G209" s="89" t="s">
        <v>284</v>
      </c>
      <c r="H209" s="90"/>
      <c r="I209" s="91"/>
      <c r="J209" s="61">
        <f>J210</f>
        <v>141030.54</v>
      </c>
      <c r="K209" s="62"/>
    </row>
    <row r="210" spans="2:11" x14ac:dyDescent="0.2">
      <c r="B210" s="21"/>
      <c r="C210" s="22"/>
      <c r="D210" s="13"/>
      <c r="E210" s="13"/>
      <c r="F210" s="13"/>
      <c r="G210" s="79" t="s">
        <v>272</v>
      </c>
      <c r="H210" s="80"/>
      <c r="I210" s="81"/>
      <c r="J210" s="84">
        <f>J211+J218</f>
        <v>141030.54</v>
      </c>
      <c r="K210" s="85"/>
    </row>
    <row r="211" spans="2:11" x14ac:dyDescent="0.2">
      <c r="B211" s="118" t="s">
        <v>0</v>
      </c>
      <c r="C211" s="119"/>
      <c r="D211" s="13" t="s">
        <v>0</v>
      </c>
      <c r="E211" s="104" t="s">
        <v>272</v>
      </c>
      <c r="F211" s="13" t="s">
        <v>30</v>
      </c>
      <c r="G211" s="69" t="s">
        <v>31</v>
      </c>
      <c r="H211" s="70"/>
      <c r="I211" s="71"/>
      <c r="J211" s="98">
        <f>J213+J212</f>
        <v>37000</v>
      </c>
      <c r="K211" s="99"/>
    </row>
    <row r="212" spans="2:11" x14ac:dyDescent="0.2">
      <c r="B212" s="21"/>
      <c r="C212" s="22"/>
      <c r="D212" s="13"/>
      <c r="E212" s="105"/>
      <c r="F212" s="13"/>
      <c r="G212" s="58" t="s">
        <v>285</v>
      </c>
      <c r="H212" s="59"/>
      <c r="I212" s="60"/>
      <c r="J212" s="158">
        <v>8000</v>
      </c>
      <c r="K212" s="159"/>
    </row>
    <row r="213" spans="2:11" x14ac:dyDescent="0.2">
      <c r="B213" s="21"/>
      <c r="C213" s="22"/>
      <c r="D213" s="13"/>
      <c r="E213" s="105"/>
      <c r="F213" s="13"/>
      <c r="G213" s="86" t="s">
        <v>49</v>
      </c>
      <c r="H213" s="87"/>
      <c r="I213" s="88"/>
      <c r="J213" s="74">
        <f>J214+J215+J216+J217</f>
        <v>29000</v>
      </c>
      <c r="K213" s="75"/>
    </row>
    <row r="214" spans="2:11" ht="28.9" customHeight="1" x14ac:dyDescent="0.2">
      <c r="B214" s="21"/>
      <c r="C214" s="22"/>
      <c r="D214" s="13"/>
      <c r="E214" s="105"/>
      <c r="F214" s="13"/>
      <c r="G214" s="58" t="s">
        <v>333</v>
      </c>
      <c r="H214" s="59"/>
      <c r="I214" s="60"/>
      <c r="J214" s="72">
        <v>8000</v>
      </c>
      <c r="K214" s="73"/>
    </row>
    <row r="215" spans="2:11" ht="24" customHeight="1" x14ac:dyDescent="0.2">
      <c r="B215" s="21"/>
      <c r="C215" s="22"/>
      <c r="D215" s="13"/>
      <c r="E215" s="105"/>
      <c r="F215" s="13"/>
      <c r="G215" s="58" t="s">
        <v>334</v>
      </c>
      <c r="H215" s="59"/>
      <c r="I215" s="60"/>
      <c r="J215" s="72">
        <v>8000</v>
      </c>
      <c r="K215" s="73"/>
    </row>
    <row r="216" spans="2:11" ht="35.450000000000003" customHeight="1" x14ac:dyDescent="0.2">
      <c r="B216" s="21"/>
      <c r="C216" s="22"/>
      <c r="D216" s="13"/>
      <c r="E216" s="105"/>
      <c r="F216" s="13"/>
      <c r="G216" s="58" t="s">
        <v>335</v>
      </c>
      <c r="H216" s="59"/>
      <c r="I216" s="60"/>
      <c r="J216" s="72">
        <v>5000</v>
      </c>
      <c r="K216" s="73"/>
    </row>
    <row r="217" spans="2:11" ht="33.75" customHeight="1" x14ac:dyDescent="0.2">
      <c r="B217" s="21"/>
      <c r="C217" s="22"/>
      <c r="D217" s="13"/>
      <c r="E217" s="105"/>
      <c r="F217" s="13"/>
      <c r="G217" s="58" t="s">
        <v>336</v>
      </c>
      <c r="H217" s="59"/>
      <c r="I217" s="60"/>
      <c r="J217" s="72">
        <v>8000</v>
      </c>
      <c r="K217" s="73"/>
    </row>
    <row r="218" spans="2:11" x14ac:dyDescent="0.2">
      <c r="B218" s="118" t="s">
        <v>0</v>
      </c>
      <c r="C218" s="119"/>
      <c r="D218" s="13" t="s">
        <v>0</v>
      </c>
      <c r="E218" s="105"/>
      <c r="F218" s="13" t="s">
        <v>32</v>
      </c>
      <c r="G218" s="69" t="s">
        <v>33</v>
      </c>
      <c r="H218" s="70"/>
      <c r="I218" s="71"/>
      <c r="J218" s="61">
        <f>J219+J220</f>
        <v>104030.54000000001</v>
      </c>
      <c r="K218" s="62"/>
    </row>
    <row r="219" spans="2:11" x14ac:dyDescent="0.2">
      <c r="B219" s="21"/>
      <c r="C219" s="22"/>
      <c r="D219" s="13"/>
      <c r="E219" s="105"/>
      <c r="F219" s="13"/>
      <c r="G219" s="58" t="s">
        <v>292</v>
      </c>
      <c r="H219" s="59"/>
      <c r="I219" s="60"/>
      <c r="J219" s="72">
        <v>30000</v>
      </c>
      <c r="K219" s="73"/>
    </row>
    <row r="220" spans="2:11" x14ac:dyDescent="0.2">
      <c r="B220" s="21"/>
      <c r="C220" s="22"/>
      <c r="D220" s="13"/>
      <c r="E220" s="105"/>
      <c r="F220" s="13"/>
      <c r="G220" s="86" t="s">
        <v>49</v>
      </c>
      <c r="H220" s="87"/>
      <c r="I220" s="88"/>
      <c r="J220" s="74">
        <f>J221+J222+J223+J224+J225+J226+J227</f>
        <v>74030.540000000008</v>
      </c>
      <c r="K220" s="75"/>
    </row>
    <row r="221" spans="2:11" ht="39" customHeight="1" x14ac:dyDescent="0.2">
      <c r="B221" s="21"/>
      <c r="C221" s="22"/>
      <c r="D221" s="13"/>
      <c r="E221" s="105"/>
      <c r="F221" s="13"/>
      <c r="G221" s="58" t="s">
        <v>305</v>
      </c>
      <c r="H221" s="59"/>
      <c r="I221" s="60"/>
      <c r="J221" s="72">
        <v>15800</v>
      </c>
      <c r="K221" s="73"/>
    </row>
    <row r="222" spans="2:11" ht="36.6" customHeight="1" x14ac:dyDescent="0.2">
      <c r="B222" s="21"/>
      <c r="C222" s="22"/>
      <c r="D222" s="13"/>
      <c r="E222" s="105"/>
      <c r="F222" s="13"/>
      <c r="G222" s="58" t="s">
        <v>306</v>
      </c>
      <c r="H222" s="59"/>
      <c r="I222" s="60"/>
      <c r="J222" s="72">
        <v>13000</v>
      </c>
      <c r="K222" s="73"/>
    </row>
    <row r="223" spans="2:11" ht="36.6" customHeight="1" x14ac:dyDescent="0.2">
      <c r="B223" s="21"/>
      <c r="C223" s="22"/>
      <c r="D223" s="13"/>
      <c r="E223" s="105"/>
      <c r="F223" s="13"/>
      <c r="G223" s="58" t="s">
        <v>276</v>
      </c>
      <c r="H223" s="59"/>
      <c r="I223" s="60"/>
      <c r="J223" s="72">
        <v>12000</v>
      </c>
      <c r="K223" s="73"/>
    </row>
    <row r="224" spans="2:11" ht="36.6" customHeight="1" x14ac:dyDescent="0.2">
      <c r="B224" s="21"/>
      <c r="C224" s="22"/>
      <c r="D224" s="13"/>
      <c r="E224" s="105"/>
      <c r="F224" s="13"/>
      <c r="G224" s="58" t="s">
        <v>307</v>
      </c>
      <c r="H224" s="59"/>
      <c r="I224" s="60"/>
      <c r="J224" s="72">
        <v>1230.54</v>
      </c>
      <c r="K224" s="73"/>
    </row>
    <row r="225" spans="2:11" ht="35.450000000000003" customHeight="1" x14ac:dyDescent="0.2">
      <c r="B225" s="21"/>
      <c r="C225" s="22"/>
      <c r="D225" s="13"/>
      <c r="E225" s="105"/>
      <c r="F225" s="13"/>
      <c r="G225" s="58" t="s">
        <v>277</v>
      </c>
      <c r="H225" s="59"/>
      <c r="I225" s="60"/>
      <c r="J225" s="72">
        <v>7000</v>
      </c>
      <c r="K225" s="73"/>
    </row>
    <row r="226" spans="2:11" ht="35.450000000000003" customHeight="1" x14ac:dyDescent="0.2">
      <c r="B226" s="21"/>
      <c r="C226" s="22"/>
      <c r="D226" s="13"/>
      <c r="E226" s="105"/>
      <c r="F226" s="13"/>
      <c r="G226" s="58" t="s">
        <v>308</v>
      </c>
      <c r="H226" s="59"/>
      <c r="I226" s="60"/>
      <c r="J226" s="72">
        <v>15000</v>
      </c>
      <c r="K226" s="73"/>
    </row>
    <row r="227" spans="2:11" ht="39" customHeight="1" x14ac:dyDescent="0.2">
      <c r="B227" s="21"/>
      <c r="C227" s="22"/>
      <c r="D227" s="13"/>
      <c r="E227" s="106"/>
      <c r="F227" s="13"/>
      <c r="G227" s="58" t="s">
        <v>337</v>
      </c>
      <c r="H227" s="59"/>
      <c r="I227" s="60"/>
      <c r="J227" s="72">
        <v>10000</v>
      </c>
      <c r="K227" s="73"/>
    </row>
    <row r="228" spans="2:11" x14ac:dyDescent="0.2">
      <c r="B228" s="118" t="s">
        <v>0</v>
      </c>
      <c r="C228" s="119"/>
      <c r="D228" s="13" t="s">
        <v>125</v>
      </c>
      <c r="E228" s="13"/>
      <c r="F228" s="13" t="s">
        <v>0</v>
      </c>
      <c r="G228" s="69" t="s">
        <v>56</v>
      </c>
      <c r="H228" s="70"/>
      <c r="I228" s="71"/>
      <c r="J228" s="61">
        <f>J229</f>
        <v>61065.7</v>
      </c>
      <c r="K228" s="62"/>
    </row>
    <row r="229" spans="2:11" x14ac:dyDescent="0.2">
      <c r="B229" s="21"/>
      <c r="C229" s="22"/>
      <c r="D229" s="13"/>
      <c r="E229" s="13"/>
      <c r="F229" s="13"/>
      <c r="G229" s="76" t="s">
        <v>5</v>
      </c>
      <c r="H229" s="77"/>
      <c r="I229" s="78"/>
      <c r="J229" s="82">
        <f>J230+J233</f>
        <v>61065.7</v>
      </c>
      <c r="K229" s="83"/>
    </row>
    <row r="230" spans="2:11" x14ac:dyDescent="0.2">
      <c r="B230" s="21"/>
      <c r="C230" s="22"/>
      <c r="D230" s="13"/>
      <c r="E230" s="13"/>
      <c r="F230" s="13"/>
      <c r="G230" s="79" t="s">
        <v>274</v>
      </c>
      <c r="H230" s="80"/>
      <c r="I230" s="81"/>
      <c r="J230" s="84">
        <f>J231</f>
        <v>40800</v>
      </c>
      <c r="K230" s="85"/>
    </row>
    <row r="231" spans="2:11" ht="18" customHeight="1" x14ac:dyDescent="0.2">
      <c r="B231" s="118" t="s">
        <v>0</v>
      </c>
      <c r="C231" s="119"/>
      <c r="D231" s="13" t="s">
        <v>0</v>
      </c>
      <c r="E231" s="13" t="s">
        <v>274</v>
      </c>
      <c r="F231" s="13" t="s">
        <v>105</v>
      </c>
      <c r="G231" s="69" t="s">
        <v>106</v>
      </c>
      <c r="H231" s="70"/>
      <c r="I231" s="71"/>
      <c r="J231" s="61">
        <v>40800</v>
      </c>
      <c r="K231" s="62"/>
    </row>
    <row r="232" spans="2:11" x14ac:dyDescent="0.2">
      <c r="B232" s="21"/>
      <c r="C232" s="22"/>
      <c r="D232" s="13"/>
      <c r="E232" s="13"/>
      <c r="F232" s="13"/>
      <c r="G232" s="89" t="s">
        <v>284</v>
      </c>
      <c r="H232" s="90"/>
      <c r="I232" s="91"/>
      <c r="J232" s="61">
        <f>J233</f>
        <v>20265.7</v>
      </c>
      <c r="K232" s="62"/>
    </row>
    <row r="233" spans="2:11" x14ac:dyDescent="0.2">
      <c r="B233" s="21"/>
      <c r="C233" s="22"/>
      <c r="D233" s="13"/>
      <c r="E233" s="13"/>
      <c r="F233" s="13"/>
      <c r="G233" s="79" t="s">
        <v>272</v>
      </c>
      <c r="H233" s="80"/>
      <c r="I233" s="81"/>
      <c r="J233" s="84">
        <f>J234+J235+J236</f>
        <v>20265.7</v>
      </c>
      <c r="K233" s="85"/>
    </row>
    <row r="234" spans="2:11" x14ac:dyDescent="0.2">
      <c r="B234" s="118" t="s">
        <v>0</v>
      </c>
      <c r="C234" s="119"/>
      <c r="D234" s="13" t="s">
        <v>0</v>
      </c>
      <c r="E234" s="104" t="s">
        <v>272</v>
      </c>
      <c r="F234" s="13" t="s">
        <v>30</v>
      </c>
      <c r="G234" s="69" t="s">
        <v>31</v>
      </c>
      <c r="H234" s="70"/>
      <c r="I234" s="71"/>
      <c r="J234" s="61">
        <v>2000</v>
      </c>
      <c r="K234" s="62"/>
    </row>
    <row r="235" spans="2:11" x14ac:dyDescent="0.2">
      <c r="B235" s="118" t="s">
        <v>0</v>
      </c>
      <c r="C235" s="119"/>
      <c r="D235" s="13" t="s">
        <v>0</v>
      </c>
      <c r="E235" s="105"/>
      <c r="F235" s="13" t="s">
        <v>32</v>
      </c>
      <c r="G235" s="69" t="s">
        <v>33</v>
      </c>
      <c r="H235" s="70"/>
      <c r="I235" s="71"/>
      <c r="J235" s="61">
        <v>3000</v>
      </c>
      <c r="K235" s="62"/>
    </row>
    <row r="236" spans="2:11" x14ac:dyDescent="0.2">
      <c r="B236" s="118" t="s">
        <v>0</v>
      </c>
      <c r="C236" s="119"/>
      <c r="D236" s="13" t="s">
        <v>0</v>
      </c>
      <c r="E236" s="106"/>
      <c r="F236" s="13" t="s">
        <v>70</v>
      </c>
      <c r="G236" s="69" t="s">
        <v>71</v>
      </c>
      <c r="H236" s="70"/>
      <c r="I236" s="71"/>
      <c r="J236" s="61">
        <v>15265.7</v>
      </c>
      <c r="K236" s="62"/>
    </row>
    <row r="237" spans="2:11" ht="24.6" customHeight="1" x14ac:dyDescent="0.2">
      <c r="B237" s="120" t="s">
        <v>126</v>
      </c>
      <c r="C237" s="121"/>
      <c r="D237" s="37" t="s">
        <v>0</v>
      </c>
      <c r="E237" s="37"/>
      <c r="F237" s="37" t="s">
        <v>0</v>
      </c>
      <c r="G237" s="110" t="s">
        <v>127</v>
      </c>
      <c r="H237" s="111"/>
      <c r="I237" s="112"/>
      <c r="J237" s="122">
        <f>J238</f>
        <v>1360</v>
      </c>
      <c r="K237" s="123"/>
    </row>
    <row r="238" spans="2:11" ht="29.25" customHeight="1" x14ac:dyDescent="0.2">
      <c r="B238" s="118" t="s">
        <v>0</v>
      </c>
      <c r="C238" s="119"/>
      <c r="D238" s="13" t="s">
        <v>128</v>
      </c>
      <c r="E238" s="13"/>
      <c r="F238" s="13" t="s">
        <v>0</v>
      </c>
      <c r="G238" s="69" t="s">
        <v>129</v>
      </c>
      <c r="H238" s="70"/>
      <c r="I238" s="71"/>
      <c r="J238" s="61">
        <f>J239</f>
        <v>1360</v>
      </c>
      <c r="K238" s="62"/>
    </row>
    <row r="239" spans="2:11" x14ac:dyDescent="0.2">
      <c r="B239" s="21"/>
      <c r="C239" s="22"/>
      <c r="D239" s="13"/>
      <c r="E239" s="13"/>
      <c r="F239" s="13"/>
      <c r="G239" s="76" t="s">
        <v>5</v>
      </c>
      <c r="H239" s="77"/>
      <c r="I239" s="78"/>
      <c r="J239" s="82">
        <f>J240</f>
        <v>1360</v>
      </c>
      <c r="K239" s="83"/>
    </row>
    <row r="240" spans="2:11" x14ac:dyDescent="0.2">
      <c r="B240" s="21"/>
      <c r="C240" s="22"/>
      <c r="D240" s="13"/>
      <c r="E240" s="13"/>
      <c r="F240" s="13"/>
      <c r="G240" s="58" t="s">
        <v>283</v>
      </c>
      <c r="H240" s="59"/>
      <c r="I240" s="60"/>
      <c r="J240" s="72">
        <f>J241</f>
        <v>1360</v>
      </c>
      <c r="K240" s="73"/>
    </row>
    <row r="241" spans="2:12" x14ac:dyDescent="0.2">
      <c r="B241" s="21"/>
      <c r="C241" s="22"/>
      <c r="D241" s="13"/>
      <c r="E241" s="13"/>
      <c r="F241" s="13"/>
      <c r="G241" s="89" t="s">
        <v>284</v>
      </c>
      <c r="H241" s="90"/>
      <c r="I241" s="91"/>
      <c r="J241" s="61">
        <f>J242+J246</f>
        <v>1360</v>
      </c>
      <c r="K241" s="62"/>
    </row>
    <row r="242" spans="2:12" x14ac:dyDescent="0.2">
      <c r="B242" s="21"/>
      <c r="C242" s="22"/>
      <c r="D242" s="13"/>
      <c r="E242" s="13"/>
      <c r="F242" s="13"/>
      <c r="G242" s="79" t="s">
        <v>8</v>
      </c>
      <c r="H242" s="80"/>
      <c r="I242" s="81"/>
      <c r="J242" s="84">
        <f>J243+J244+J245</f>
        <v>1350.1</v>
      </c>
      <c r="K242" s="85"/>
    </row>
    <row r="243" spans="2:12" x14ac:dyDescent="0.2">
      <c r="B243" s="118" t="s">
        <v>0</v>
      </c>
      <c r="C243" s="119"/>
      <c r="D243" s="13" t="s">
        <v>0</v>
      </c>
      <c r="E243" s="104" t="s">
        <v>8</v>
      </c>
      <c r="F243" s="13" t="s">
        <v>97</v>
      </c>
      <c r="G243" s="69" t="s">
        <v>98</v>
      </c>
      <c r="H243" s="70"/>
      <c r="I243" s="71"/>
      <c r="J243" s="61">
        <v>193</v>
      </c>
      <c r="K243" s="62"/>
      <c r="L243" s="49"/>
    </row>
    <row r="244" spans="2:12" x14ac:dyDescent="0.2">
      <c r="B244" s="118" t="s">
        <v>0</v>
      </c>
      <c r="C244" s="119"/>
      <c r="D244" s="13" t="s">
        <v>0</v>
      </c>
      <c r="E244" s="105"/>
      <c r="F244" s="13" t="s">
        <v>115</v>
      </c>
      <c r="G244" s="69" t="s">
        <v>116</v>
      </c>
      <c r="H244" s="70"/>
      <c r="I244" s="71"/>
      <c r="J244" s="61">
        <v>1140</v>
      </c>
      <c r="K244" s="62"/>
      <c r="L244" s="49"/>
    </row>
    <row r="245" spans="2:12" x14ac:dyDescent="0.2">
      <c r="B245" s="118" t="s">
        <v>0</v>
      </c>
      <c r="C245" s="119"/>
      <c r="D245" s="13" t="s">
        <v>0</v>
      </c>
      <c r="E245" s="106"/>
      <c r="F245" s="5" t="s">
        <v>101</v>
      </c>
      <c r="G245" s="89" t="s">
        <v>102</v>
      </c>
      <c r="H245" s="90"/>
      <c r="I245" s="91"/>
      <c r="J245" s="61">
        <v>17.100000000000001</v>
      </c>
      <c r="K245" s="62"/>
      <c r="L245" s="50"/>
    </row>
    <row r="246" spans="2:12" ht="15" customHeight="1" x14ac:dyDescent="0.2">
      <c r="B246" s="21"/>
      <c r="C246" s="22"/>
      <c r="D246" s="13"/>
      <c r="E246" s="27"/>
      <c r="F246" s="13"/>
      <c r="G246" s="79" t="s">
        <v>272</v>
      </c>
      <c r="H246" s="80"/>
      <c r="I246" s="81"/>
      <c r="J246" s="63">
        <f>J247</f>
        <v>9.9</v>
      </c>
      <c r="K246" s="64"/>
      <c r="L246" s="48"/>
    </row>
    <row r="247" spans="2:12" x14ac:dyDescent="0.2">
      <c r="B247" s="21"/>
      <c r="C247" s="22"/>
      <c r="D247" s="13"/>
      <c r="E247" s="27"/>
      <c r="F247" s="13" t="s">
        <v>30</v>
      </c>
      <c r="G247" s="69" t="s">
        <v>31</v>
      </c>
      <c r="H247" s="70"/>
      <c r="I247" s="71"/>
      <c r="J247" s="63">
        <v>9.9</v>
      </c>
      <c r="K247" s="64"/>
      <c r="L247" s="48"/>
    </row>
    <row r="248" spans="2:12" x14ac:dyDescent="0.2">
      <c r="B248" s="120" t="s">
        <v>130</v>
      </c>
      <c r="C248" s="121"/>
      <c r="D248" s="37" t="s">
        <v>0</v>
      </c>
      <c r="E248" s="37"/>
      <c r="F248" s="37" t="s">
        <v>0</v>
      </c>
      <c r="G248" s="110" t="s">
        <v>131</v>
      </c>
      <c r="H248" s="111"/>
      <c r="I248" s="112"/>
      <c r="J248" s="122">
        <f>J249+K254</f>
        <v>10160</v>
      </c>
      <c r="K248" s="123"/>
    </row>
    <row r="249" spans="2:12" x14ac:dyDescent="0.2">
      <c r="B249" s="118" t="s">
        <v>0</v>
      </c>
      <c r="C249" s="119"/>
      <c r="D249" s="13" t="s">
        <v>132</v>
      </c>
      <c r="E249" s="13"/>
      <c r="F249" s="13" t="s">
        <v>0</v>
      </c>
      <c r="G249" s="69" t="s">
        <v>313</v>
      </c>
      <c r="H249" s="70"/>
      <c r="I249" s="71"/>
      <c r="J249" s="61">
        <v>160</v>
      </c>
      <c r="K249" s="62"/>
    </row>
    <row r="250" spans="2:12" x14ac:dyDescent="0.2">
      <c r="B250" s="21"/>
      <c r="C250" s="22"/>
      <c r="D250" s="13"/>
      <c r="E250" s="13"/>
      <c r="F250" s="13"/>
      <c r="G250" s="76" t="s">
        <v>5</v>
      </c>
      <c r="H250" s="77"/>
      <c r="I250" s="78"/>
      <c r="J250" s="82">
        <f>J252</f>
        <v>160</v>
      </c>
      <c r="K250" s="83"/>
    </row>
    <row r="251" spans="2:12" x14ac:dyDescent="0.2">
      <c r="B251" s="21"/>
      <c r="C251" s="22"/>
      <c r="D251" s="13"/>
      <c r="E251" s="13"/>
      <c r="F251" s="13"/>
      <c r="G251" s="58" t="s">
        <v>273</v>
      </c>
      <c r="H251" s="59"/>
      <c r="I251" s="60"/>
      <c r="J251" s="107">
        <v>160</v>
      </c>
      <c r="K251" s="108"/>
    </row>
    <row r="252" spans="2:12" x14ac:dyDescent="0.2">
      <c r="B252" s="21"/>
      <c r="C252" s="22"/>
      <c r="D252" s="13"/>
      <c r="E252" s="13"/>
      <c r="F252" s="13"/>
      <c r="G252" s="79" t="s">
        <v>274</v>
      </c>
      <c r="H252" s="80"/>
      <c r="I252" s="81"/>
      <c r="J252" s="84">
        <f>J253</f>
        <v>160</v>
      </c>
      <c r="K252" s="85"/>
    </row>
    <row r="253" spans="2:12" ht="14.45" customHeight="1" x14ac:dyDescent="0.2">
      <c r="B253" s="118" t="s">
        <v>0</v>
      </c>
      <c r="C253" s="119"/>
      <c r="D253" s="13" t="s">
        <v>0</v>
      </c>
      <c r="E253" s="13" t="s">
        <v>274</v>
      </c>
      <c r="F253" s="13" t="s">
        <v>105</v>
      </c>
      <c r="G253" s="69" t="s">
        <v>106</v>
      </c>
      <c r="H253" s="70"/>
      <c r="I253" s="71"/>
      <c r="J253" s="61">
        <v>160</v>
      </c>
      <c r="K253" s="62"/>
    </row>
    <row r="254" spans="2:12" ht="21.75" customHeight="1" x14ac:dyDescent="0.2">
      <c r="B254" s="21"/>
      <c r="C254" s="22"/>
      <c r="D254" s="13">
        <v>75281</v>
      </c>
      <c r="E254" s="13"/>
      <c r="F254" s="13" t="s">
        <v>0</v>
      </c>
      <c r="G254" s="69" t="s">
        <v>338</v>
      </c>
      <c r="H254" s="70"/>
      <c r="I254" s="71"/>
      <c r="J254" s="44"/>
      <c r="K254" s="45">
        <f>K255</f>
        <v>10000</v>
      </c>
    </row>
    <row r="255" spans="2:12" ht="14.45" customHeight="1" x14ac:dyDescent="0.2">
      <c r="B255" s="21"/>
      <c r="C255" s="22"/>
      <c r="D255" s="13"/>
      <c r="E255" s="13"/>
      <c r="F255" s="13"/>
      <c r="G255" s="76" t="s">
        <v>5</v>
      </c>
      <c r="H255" s="77"/>
      <c r="I255" s="78"/>
      <c r="J255" s="44"/>
      <c r="K255" s="45">
        <f>K256</f>
        <v>10000</v>
      </c>
    </row>
    <row r="256" spans="2:12" ht="14.45" customHeight="1" x14ac:dyDescent="0.2">
      <c r="B256" s="21"/>
      <c r="C256" s="22"/>
      <c r="D256" s="13"/>
      <c r="E256" s="13"/>
      <c r="F256" s="13"/>
      <c r="G256" s="89" t="s">
        <v>284</v>
      </c>
      <c r="H256" s="90"/>
      <c r="I256" s="91"/>
      <c r="J256" s="44"/>
      <c r="K256" s="45">
        <f>K257</f>
        <v>10000</v>
      </c>
    </row>
    <row r="257" spans="2:14" ht="14.45" customHeight="1" x14ac:dyDescent="0.2">
      <c r="B257" s="21"/>
      <c r="C257" s="22"/>
      <c r="D257" s="13"/>
      <c r="E257" s="13"/>
      <c r="F257" s="13"/>
      <c r="G257" s="79" t="s">
        <v>272</v>
      </c>
      <c r="H257" s="80"/>
      <c r="I257" s="81"/>
      <c r="J257" s="44"/>
      <c r="K257" s="45">
        <f>K258</f>
        <v>10000</v>
      </c>
    </row>
    <row r="258" spans="2:14" ht="14.45" customHeight="1" x14ac:dyDescent="0.2">
      <c r="B258" s="21"/>
      <c r="C258" s="22"/>
      <c r="D258" s="13"/>
      <c r="E258" s="13"/>
      <c r="F258" s="13">
        <v>4300</v>
      </c>
      <c r="G258" s="69" t="s">
        <v>33</v>
      </c>
      <c r="H258" s="70"/>
      <c r="I258" s="71"/>
      <c r="J258" s="44"/>
      <c r="K258" s="45">
        <v>10000</v>
      </c>
    </row>
    <row r="259" spans="2:14" x14ac:dyDescent="0.2">
      <c r="B259" s="120" t="s">
        <v>133</v>
      </c>
      <c r="C259" s="121"/>
      <c r="D259" s="37" t="s">
        <v>0</v>
      </c>
      <c r="E259" s="37"/>
      <c r="F259" s="37" t="s">
        <v>0</v>
      </c>
      <c r="G259" s="110" t="s">
        <v>134</v>
      </c>
      <c r="H259" s="111"/>
      <c r="I259" s="112"/>
      <c r="J259" s="122">
        <f>J260+J296</f>
        <v>760235.6</v>
      </c>
      <c r="K259" s="123"/>
      <c r="N259" s="3"/>
    </row>
    <row r="260" spans="2:14" x14ac:dyDescent="0.2">
      <c r="B260" s="118" t="s">
        <v>0</v>
      </c>
      <c r="C260" s="119"/>
      <c r="D260" s="13" t="s">
        <v>135</v>
      </c>
      <c r="E260" s="13"/>
      <c r="F260" s="13" t="s">
        <v>0</v>
      </c>
      <c r="G260" s="69" t="s">
        <v>136</v>
      </c>
      <c r="H260" s="70"/>
      <c r="I260" s="71"/>
      <c r="J260" s="61">
        <f>J261+J289</f>
        <v>756235.6</v>
      </c>
      <c r="K260" s="62"/>
    </row>
    <row r="261" spans="2:14" x14ac:dyDescent="0.2">
      <c r="B261" s="21"/>
      <c r="C261" s="22"/>
      <c r="D261" s="13"/>
      <c r="E261" s="13"/>
      <c r="F261" s="13"/>
      <c r="G261" s="76" t="s">
        <v>5</v>
      </c>
      <c r="H261" s="77"/>
      <c r="I261" s="78"/>
      <c r="J261" s="82">
        <f>J262+J266+J270</f>
        <v>536235.6</v>
      </c>
      <c r="K261" s="83"/>
    </row>
    <row r="262" spans="2:14" x14ac:dyDescent="0.2">
      <c r="B262" s="21"/>
      <c r="C262" s="22"/>
      <c r="D262" s="13"/>
      <c r="E262" s="13"/>
      <c r="F262" s="13"/>
      <c r="G262" s="153" t="s">
        <v>274</v>
      </c>
      <c r="H262" s="154"/>
      <c r="I262" s="155"/>
      <c r="J262" s="124">
        <f>J263</f>
        <v>70000</v>
      </c>
      <c r="K262" s="125"/>
    </row>
    <row r="263" spans="2:14" x14ac:dyDescent="0.2">
      <c r="B263" s="118" t="s">
        <v>0</v>
      </c>
      <c r="C263" s="119"/>
      <c r="D263" s="13" t="s">
        <v>0</v>
      </c>
      <c r="E263" s="104" t="s">
        <v>274</v>
      </c>
      <c r="F263" s="13" t="s">
        <v>105</v>
      </c>
      <c r="G263" s="69" t="s">
        <v>106</v>
      </c>
      <c r="H263" s="70"/>
      <c r="I263" s="71"/>
      <c r="J263" s="61">
        <v>70000</v>
      </c>
      <c r="K263" s="62"/>
    </row>
    <row r="264" spans="2:14" ht="24.6" customHeight="1" x14ac:dyDescent="0.2">
      <c r="B264" s="21"/>
      <c r="C264" s="22"/>
      <c r="D264" s="13"/>
      <c r="E264" s="106"/>
      <c r="F264" s="13"/>
      <c r="G264" s="58" t="s">
        <v>339</v>
      </c>
      <c r="H264" s="59"/>
      <c r="I264" s="60"/>
      <c r="J264" s="72">
        <f>J263</f>
        <v>70000</v>
      </c>
      <c r="K264" s="73"/>
    </row>
    <row r="265" spans="2:14" x14ac:dyDescent="0.2">
      <c r="B265" s="21"/>
      <c r="C265" s="22"/>
      <c r="D265" s="13"/>
      <c r="E265" s="27"/>
      <c r="F265" s="13"/>
      <c r="G265" s="89" t="s">
        <v>284</v>
      </c>
      <c r="H265" s="90"/>
      <c r="I265" s="91"/>
      <c r="J265" s="61">
        <f>J266+J270</f>
        <v>466235.6</v>
      </c>
      <c r="K265" s="62"/>
    </row>
    <row r="266" spans="2:14" x14ac:dyDescent="0.2">
      <c r="B266" s="21"/>
      <c r="C266" s="22"/>
      <c r="D266" s="13"/>
      <c r="E266" s="34"/>
      <c r="F266" s="13"/>
      <c r="G266" s="79" t="s">
        <v>8</v>
      </c>
      <c r="H266" s="80"/>
      <c r="I266" s="81"/>
      <c r="J266" s="84">
        <f>J267+J268+J269</f>
        <v>80750</v>
      </c>
      <c r="K266" s="85"/>
    </row>
    <row r="267" spans="2:14" x14ac:dyDescent="0.2">
      <c r="B267" s="118" t="s">
        <v>0</v>
      </c>
      <c r="C267" s="119"/>
      <c r="D267" s="13" t="s">
        <v>0</v>
      </c>
      <c r="E267" s="104" t="s">
        <v>8</v>
      </c>
      <c r="F267" s="13" t="s">
        <v>97</v>
      </c>
      <c r="G267" s="69" t="s">
        <v>98</v>
      </c>
      <c r="H267" s="70"/>
      <c r="I267" s="71"/>
      <c r="J267" s="61">
        <v>5200</v>
      </c>
      <c r="K267" s="62"/>
    </row>
    <row r="268" spans="2:14" x14ac:dyDescent="0.2">
      <c r="B268" s="118" t="s">
        <v>0</v>
      </c>
      <c r="C268" s="119"/>
      <c r="D268" s="13" t="s">
        <v>0</v>
      </c>
      <c r="E268" s="105"/>
      <c r="F268" s="13" t="s">
        <v>115</v>
      </c>
      <c r="G268" s="69" t="s">
        <v>116</v>
      </c>
      <c r="H268" s="70"/>
      <c r="I268" s="71"/>
      <c r="J268" s="61">
        <v>75500</v>
      </c>
      <c r="K268" s="62"/>
    </row>
    <row r="269" spans="2:14" x14ac:dyDescent="0.2">
      <c r="B269" s="118" t="s">
        <v>0</v>
      </c>
      <c r="C269" s="119"/>
      <c r="D269" s="13" t="s">
        <v>0</v>
      </c>
      <c r="E269" s="106"/>
      <c r="F269" s="5" t="s">
        <v>101</v>
      </c>
      <c r="G269" s="89" t="s">
        <v>102</v>
      </c>
      <c r="H269" s="90"/>
      <c r="I269" s="91"/>
      <c r="J269" s="61">
        <v>50</v>
      </c>
      <c r="K269" s="62"/>
    </row>
    <row r="270" spans="2:14" x14ac:dyDescent="0.2">
      <c r="B270" s="21"/>
      <c r="C270" s="22"/>
      <c r="D270" s="13"/>
      <c r="E270" s="34"/>
      <c r="F270" s="13"/>
      <c r="G270" s="79" t="s">
        <v>272</v>
      </c>
      <c r="H270" s="80"/>
      <c r="I270" s="81"/>
      <c r="J270" s="84">
        <f>J271+J284+J286+J287+J288+J283+J285</f>
        <v>385485.6</v>
      </c>
      <c r="K270" s="85"/>
    </row>
    <row r="271" spans="2:14" x14ac:dyDescent="0.2">
      <c r="B271" s="118" t="s">
        <v>0</v>
      </c>
      <c r="C271" s="119"/>
      <c r="D271" s="13" t="s">
        <v>0</v>
      </c>
      <c r="E271" s="104" t="s">
        <v>272</v>
      </c>
      <c r="F271" s="13" t="s">
        <v>30</v>
      </c>
      <c r="G271" s="69" t="s">
        <v>31</v>
      </c>
      <c r="H271" s="70"/>
      <c r="I271" s="71"/>
      <c r="J271" s="98">
        <f>J273+J272</f>
        <v>143985.60000000001</v>
      </c>
      <c r="K271" s="99"/>
    </row>
    <row r="272" spans="2:14" x14ac:dyDescent="0.2">
      <c r="B272" s="21"/>
      <c r="C272" s="22"/>
      <c r="D272" s="13"/>
      <c r="E272" s="105"/>
      <c r="F272" s="13"/>
      <c r="G272" s="95" t="s">
        <v>282</v>
      </c>
      <c r="H272" s="96"/>
      <c r="I272" s="97"/>
      <c r="J272" s="158">
        <v>50000</v>
      </c>
      <c r="K272" s="159"/>
    </row>
    <row r="273" spans="2:11" x14ac:dyDescent="0.2">
      <c r="B273" s="21"/>
      <c r="C273" s="22"/>
      <c r="D273" s="13"/>
      <c r="E273" s="105"/>
      <c r="F273" s="13"/>
      <c r="G273" s="86" t="s">
        <v>49</v>
      </c>
      <c r="H273" s="87"/>
      <c r="I273" s="88"/>
      <c r="J273" s="74">
        <f>SUM(J274:K282)</f>
        <v>93985.600000000006</v>
      </c>
      <c r="K273" s="75"/>
    </row>
    <row r="274" spans="2:11" ht="21.75" customHeight="1" x14ac:dyDescent="0.2">
      <c r="B274" s="21"/>
      <c r="C274" s="22"/>
      <c r="D274" s="13"/>
      <c r="E274" s="105"/>
      <c r="F274" s="13"/>
      <c r="G274" s="58" t="s">
        <v>340</v>
      </c>
      <c r="H274" s="59"/>
      <c r="I274" s="60"/>
      <c r="J274" s="72">
        <v>5000</v>
      </c>
      <c r="K274" s="73"/>
    </row>
    <row r="275" spans="2:11" ht="23.45" customHeight="1" x14ac:dyDescent="0.2">
      <c r="B275" s="21"/>
      <c r="C275" s="22"/>
      <c r="D275" s="13"/>
      <c r="E275" s="105"/>
      <c r="F275" s="13"/>
      <c r="G275" s="58" t="s">
        <v>341</v>
      </c>
      <c r="H275" s="59"/>
      <c r="I275" s="60"/>
      <c r="J275" s="72">
        <v>13500</v>
      </c>
      <c r="K275" s="73"/>
    </row>
    <row r="276" spans="2:11" ht="24.6" customHeight="1" x14ac:dyDescent="0.2">
      <c r="B276" s="21"/>
      <c r="C276" s="22"/>
      <c r="D276" s="13"/>
      <c r="E276" s="105"/>
      <c r="F276" s="13"/>
      <c r="G276" s="58" t="s">
        <v>304</v>
      </c>
      <c r="H276" s="59"/>
      <c r="I276" s="60"/>
      <c r="J276" s="72">
        <v>12000</v>
      </c>
      <c r="K276" s="73"/>
    </row>
    <row r="277" spans="2:11" x14ac:dyDescent="0.2">
      <c r="B277" s="21"/>
      <c r="C277" s="22"/>
      <c r="D277" s="13"/>
      <c r="E277" s="105"/>
      <c r="F277" s="13"/>
      <c r="G277" s="58" t="s">
        <v>342</v>
      </c>
      <c r="H277" s="59"/>
      <c r="I277" s="60"/>
      <c r="J277" s="72">
        <v>7000</v>
      </c>
      <c r="K277" s="73"/>
    </row>
    <row r="278" spans="2:11" ht="22.5" customHeight="1" x14ac:dyDescent="0.2">
      <c r="B278" s="21"/>
      <c r="C278" s="22"/>
      <c r="D278" s="13"/>
      <c r="E278" s="105"/>
      <c r="F278" s="13"/>
      <c r="G278" s="58" t="s">
        <v>343</v>
      </c>
      <c r="H278" s="59"/>
      <c r="I278" s="60"/>
      <c r="J278" s="72">
        <v>5485.6</v>
      </c>
      <c r="K278" s="73"/>
    </row>
    <row r="279" spans="2:11" ht="22.5" customHeight="1" x14ac:dyDescent="0.2">
      <c r="B279" s="21"/>
      <c r="C279" s="22"/>
      <c r="D279" s="13"/>
      <c r="E279" s="105"/>
      <c r="F279" s="13"/>
      <c r="G279" s="58" t="s">
        <v>345</v>
      </c>
      <c r="H279" s="59"/>
      <c r="I279" s="60"/>
      <c r="J279" s="42"/>
      <c r="K279" s="43">
        <v>6000</v>
      </c>
    </row>
    <row r="280" spans="2:11" ht="22.5" customHeight="1" x14ac:dyDescent="0.2">
      <c r="B280" s="21"/>
      <c r="C280" s="22"/>
      <c r="D280" s="13"/>
      <c r="E280" s="105"/>
      <c r="F280" s="13"/>
      <c r="G280" s="58" t="s">
        <v>344</v>
      </c>
      <c r="H280" s="59"/>
      <c r="I280" s="60"/>
      <c r="J280" s="72">
        <v>15000</v>
      </c>
      <c r="K280" s="73"/>
    </row>
    <row r="281" spans="2:11" ht="22.5" customHeight="1" x14ac:dyDescent="0.2">
      <c r="B281" s="21"/>
      <c r="C281" s="22"/>
      <c r="D281" s="13"/>
      <c r="E281" s="105"/>
      <c r="F281" s="13"/>
      <c r="G281" s="58" t="s">
        <v>346</v>
      </c>
      <c r="H281" s="59"/>
      <c r="I281" s="60"/>
      <c r="J281" s="42"/>
      <c r="K281" s="43">
        <v>20000</v>
      </c>
    </row>
    <row r="282" spans="2:11" ht="22.5" customHeight="1" x14ac:dyDescent="0.2">
      <c r="B282" s="21"/>
      <c r="C282" s="22"/>
      <c r="D282" s="13"/>
      <c r="E282" s="105"/>
      <c r="F282" s="13"/>
      <c r="G282" s="58" t="s">
        <v>347</v>
      </c>
      <c r="H282" s="59"/>
      <c r="I282" s="60"/>
      <c r="J282" s="42"/>
      <c r="K282" s="43">
        <v>10000</v>
      </c>
    </row>
    <row r="283" spans="2:11" x14ac:dyDescent="0.2">
      <c r="B283" s="21"/>
      <c r="C283" s="22"/>
      <c r="D283" s="13"/>
      <c r="E283" s="105"/>
      <c r="F283" s="13" t="s">
        <v>107</v>
      </c>
      <c r="G283" s="69" t="s">
        <v>108</v>
      </c>
      <c r="H283" s="70"/>
      <c r="I283" s="71"/>
      <c r="J283" s="63">
        <v>5000</v>
      </c>
      <c r="K283" s="64"/>
    </row>
    <row r="284" spans="2:11" x14ac:dyDescent="0.2">
      <c r="B284" s="118" t="s">
        <v>0</v>
      </c>
      <c r="C284" s="119"/>
      <c r="D284" s="13" t="s">
        <v>0</v>
      </c>
      <c r="E284" s="105"/>
      <c r="F284" s="13" t="s">
        <v>66</v>
      </c>
      <c r="G284" s="69" t="s">
        <v>67</v>
      </c>
      <c r="H284" s="70"/>
      <c r="I284" s="71"/>
      <c r="J284" s="63">
        <v>150000</v>
      </c>
      <c r="K284" s="64"/>
    </row>
    <row r="285" spans="2:11" x14ac:dyDescent="0.2">
      <c r="B285" s="21"/>
      <c r="C285" s="22"/>
      <c r="D285" s="13"/>
      <c r="E285" s="105"/>
      <c r="F285" s="13" t="s">
        <v>47</v>
      </c>
      <c r="G285" s="69" t="s">
        <v>48</v>
      </c>
      <c r="H285" s="70"/>
      <c r="I285" s="71"/>
      <c r="J285" s="63">
        <v>15000</v>
      </c>
      <c r="K285" s="64"/>
    </row>
    <row r="286" spans="2:11" x14ac:dyDescent="0.2">
      <c r="B286" s="118" t="s">
        <v>0</v>
      </c>
      <c r="C286" s="119"/>
      <c r="D286" s="13" t="s">
        <v>0</v>
      </c>
      <c r="E286" s="105"/>
      <c r="F286" s="13" t="s">
        <v>117</v>
      </c>
      <c r="G286" s="69" t="s">
        <v>118</v>
      </c>
      <c r="H286" s="70"/>
      <c r="I286" s="71"/>
      <c r="J286" s="61">
        <v>6000</v>
      </c>
      <c r="K286" s="62"/>
    </row>
    <row r="287" spans="2:11" x14ac:dyDescent="0.2">
      <c r="B287" s="118" t="s">
        <v>0</v>
      </c>
      <c r="C287" s="119"/>
      <c r="D287" s="13" t="s">
        <v>0</v>
      </c>
      <c r="E287" s="105"/>
      <c r="F287" s="13" t="s">
        <v>32</v>
      </c>
      <c r="G287" s="69" t="s">
        <v>33</v>
      </c>
      <c r="H287" s="70"/>
      <c r="I287" s="71"/>
      <c r="J287" s="98">
        <v>32000</v>
      </c>
      <c r="K287" s="99"/>
    </row>
    <row r="288" spans="2:11" x14ac:dyDescent="0.2">
      <c r="B288" s="118" t="s">
        <v>0</v>
      </c>
      <c r="C288" s="119"/>
      <c r="D288" s="13" t="s">
        <v>0</v>
      </c>
      <c r="E288" s="106"/>
      <c r="F288" s="13" t="s">
        <v>70</v>
      </c>
      <c r="G288" s="69" t="s">
        <v>71</v>
      </c>
      <c r="H288" s="70"/>
      <c r="I288" s="71"/>
      <c r="J288" s="61">
        <v>33500</v>
      </c>
      <c r="K288" s="62"/>
    </row>
    <row r="289" spans="2:11" x14ac:dyDescent="0.2">
      <c r="B289" s="21"/>
      <c r="C289" s="22"/>
      <c r="D289" s="13"/>
      <c r="E289" s="13"/>
      <c r="F289" s="5"/>
      <c r="G289" s="79" t="s">
        <v>18</v>
      </c>
      <c r="H289" s="80"/>
      <c r="I289" s="81"/>
      <c r="J289" s="84">
        <f>J290</f>
        <v>220000</v>
      </c>
      <c r="K289" s="85"/>
    </row>
    <row r="290" spans="2:11" x14ac:dyDescent="0.2">
      <c r="B290" s="21"/>
      <c r="C290" s="22"/>
      <c r="D290" s="13"/>
      <c r="E290" s="13"/>
      <c r="F290" s="5"/>
      <c r="G290" s="69" t="s">
        <v>7</v>
      </c>
      <c r="H290" s="70"/>
      <c r="I290" s="71"/>
      <c r="J290" s="61">
        <f>J291</f>
        <v>220000</v>
      </c>
      <c r="K290" s="62"/>
    </row>
    <row r="291" spans="2:11" x14ac:dyDescent="0.2">
      <c r="B291" s="21"/>
      <c r="C291" s="22"/>
      <c r="D291" s="13"/>
      <c r="E291" s="105"/>
      <c r="F291" s="13">
        <v>6060</v>
      </c>
      <c r="G291" s="89" t="s">
        <v>83</v>
      </c>
      <c r="H291" s="90"/>
      <c r="I291" s="91"/>
      <c r="J291" s="61">
        <f>J292+J293+J294</f>
        <v>220000</v>
      </c>
      <c r="K291" s="62"/>
    </row>
    <row r="292" spans="2:11" ht="24.75" customHeight="1" x14ac:dyDescent="0.2">
      <c r="B292" s="21"/>
      <c r="C292" s="22"/>
      <c r="D292" s="13"/>
      <c r="E292" s="105"/>
      <c r="F292" s="13"/>
      <c r="G292" s="58" t="s">
        <v>349</v>
      </c>
      <c r="H292" s="59"/>
      <c r="I292" s="60"/>
      <c r="J292" s="72">
        <v>100000</v>
      </c>
      <c r="K292" s="73"/>
    </row>
    <row r="293" spans="2:11" ht="24.6" customHeight="1" x14ac:dyDescent="0.2">
      <c r="B293" s="21"/>
      <c r="C293" s="22"/>
      <c r="D293" s="13"/>
      <c r="E293" s="106"/>
      <c r="F293" s="13"/>
      <c r="G293" s="58" t="s">
        <v>348</v>
      </c>
      <c r="H293" s="59"/>
      <c r="I293" s="60"/>
      <c r="J293" s="72">
        <v>100000</v>
      </c>
      <c r="K293" s="73"/>
    </row>
    <row r="294" spans="2:11" ht="15" customHeight="1" x14ac:dyDescent="0.2">
      <c r="B294" s="21"/>
      <c r="C294" s="22"/>
      <c r="D294" s="13"/>
      <c r="E294" s="27"/>
      <c r="F294" s="13"/>
      <c r="G294" s="86" t="s">
        <v>49</v>
      </c>
      <c r="H294" s="87"/>
      <c r="I294" s="88"/>
      <c r="J294" s="74">
        <f>J295</f>
        <v>20000</v>
      </c>
      <c r="K294" s="75"/>
    </row>
    <row r="295" spans="2:11" ht="24.6" customHeight="1" x14ac:dyDescent="0.2">
      <c r="B295" s="21"/>
      <c r="C295" s="22"/>
      <c r="D295" s="13"/>
      <c r="E295" s="27"/>
      <c r="F295" s="13"/>
      <c r="G295" s="58" t="s">
        <v>350</v>
      </c>
      <c r="H295" s="59"/>
      <c r="I295" s="60"/>
      <c r="J295" s="72">
        <v>20000</v>
      </c>
      <c r="K295" s="73"/>
    </row>
    <row r="296" spans="2:11" x14ac:dyDescent="0.2">
      <c r="B296" s="118" t="s">
        <v>0</v>
      </c>
      <c r="C296" s="119"/>
      <c r="D296" s="13" t="s">
        <v>137</v>
      </c>
      <c r="E296" s="13"/>
      <c r="F296" s="13" t="s">
        <v>0</v>
      </c>
      <c r="G296" s="69" t="s">
        <v>138</v>
      </c>
      <c r="H296" s="70"/>
      <c r="I296" s="71"/>
      <c r="J296" s="61">
        <f>J297</f>
        <v>4000</v>
      </c>
      <c r="K296" s="62"/>
    </row>
    <row r="297" spans="2:11" x14ac:dyDescent="0.2">
      <c r="B297" s="21"/>
      <c r="C297" s="22"/>
      <c r="D297" s="13"/>
      <c r="E297" s="13"/>
      <c r="F297" s="13"/>
      <c r="G297" s="79" t="s">
        <v>5</v>
      </c>
      <c r="H297" s="80"/>
      <c r="I297" s="81"/>
      <c r="J297" s="84">
        <f>J299</f>
        <v>4000</v>
      </c>
      <c r="K297" s="85"/>
    </row>
    <row r="298" spans="2:11" x14ac:dyDescent="0.2">
      <c r="B298" s="21"/>
      <c r="C298" s="22"/>
      <c r="D298" s="13"/>
      <c r="E298" s="13"/>
      <c r="F298" s="13"/>
      <c r="G298" s="89" t="s">
        <v>284</v>
      </c>
      <c r="H298" s="90"/>
      <c r="I298" s="91"/>
      <c r="J298" s="61">
        <f>J299</f>
        <v>4000</v>
      </c>
      <c r="K298" s="62"/>
    </row>
    <row r="299" spans="2:11" x14ac:dyDescent="0.2">
      <c r="B299" s="21"/>
      <c r="C299" s="22"/>
      <c r="D299" s="13"/>
      <c r="E299" s="13"/>
      <c r="F299" s="13"/>
      <c r="G299" s="79" t="s">
        <v>272</v>
      </c>
      <c r="H299" s="80"/>
      <c r="I299" s="81"/>
      <c r="J299" s="84">
        <f>J300+J301</f>
        <v>4000</v>
      </c>
      <c r="K299" s="85"/>
    </row>
    <row r="300" spans="2:11" x14ac:dyDescent="0.2">
      <c r="B300" s="118" t="s">
        <v>0</v>
      </c>
      <c r="C300" s="119"/>
      <c r="D300" s="13" t="s">
        <v>0</v>
      </c>
      <c r="E300" s="13"/>
      <c r="F300" s="13" t="s">
        <v>30</v>
      </c>
      <c r="G300" s="69" t="s">
        <v>31</v>
      </c>
      <c r="H300" s="70"/>
      <c r="I300" s="71"/>
      <c r="J300" s="61">
        <v>2000</v>
      </c>
      <c r="K300" s="62"/>
    </row>
    <row r="301" spans="2:11" x14ac:dyDescent="0.2">
      <c r="B301" s="118" t="s">
        <v>0</v>
      </c>
      <c r="C301" s="119"/>
      <c r="D301" s="13" t="s">
        <v>0</v>
      </c>
      <c r="E301" s="13"/>
      <c r="F301" s="13" t="s">
        <v>32</v>
      </c>
      <c r="G301" s="69" t="s">
        <v>33</v>
      </c>
      <c r="H301" s="70"/>
      <c r="I301" s="71"/>
      <c r="J301" s="61">
        <v>2000</v>
      </c>
      <c r="K301" s="62"/>
    </row>
    <row r="302" spans="2:11" x14ac:dyDescent="0.2">
      <c r="B302" s="120" t="s">
        <v>139</v>
      </c>
      <c r="C302" s="121"/>
      <c r="D302" s="37" t="s">
        <v>0</v>
      </c>
      <c r="E302" s="37"/>
      <c r="F302" s="37" t="s">
        <v>0</v>
      </c>
      <c r="G302" s="110" t="s">
        <v>140</v>
      </c>
      <c r="H302" s="111"/>
      <c r="I302" s="112"/>
      <c r="J302" s="122">
        <f>J303</f>
        <v>30000</v>
      </c>
      <c r="K302" s="123"/>
    </row>
    <row r="303" spans="2:11" ht="36.75" customHeight="1" x14ac:dyDescent="0.2">
      <c r="B303" s="118" t="s">
        <v>0</v>
      </c>
      <c r="C303" s="119"/>
      <c r="D303" s="13" t="s">
        <v>141</v>
      </c>
      <c r="E303" s="13"/>
      <c r="F303" s="13" t="s">
        <v>0</v>
      </c>
      <c r="G303" s="69" t="s">
        <v>142</v>
      </c>
      <c r="H303" s="70"/>
      <c r="I303" s="71"/>
      <c r="J303" s="61">
        <f>J304</f>
        <v>30000</v>
      </c>
      <c r="K303" s="62"/>
    </row>
    <row r="304" spans="2:11" x14ac:dyDescent="0.2">
      <c r="B304" s="21"/>
      <c r="C304" s="22"/>
      <c r="D304" s="13"/>
      <c r="E304" s="13"/>
      <c r="F304" s="13"/>
      <c r="G304" s="79" t="s">
        <v>5</v>
      </c>
      <c r="H304" s="80"/>
      <c r="I304" s="81"/>
      <c r="J304" s="84">
        <f>J305</f>
        <v>30000</v>
      </c>
      <c r="K304" s="85"/>
    </row>
    <row r="305" spans="2:13" x14ac:dyDescent="0.2">
      <c r="B305" s="21"/>
      <c r="C305" s="22"/>
      <c r="D305" s="13"/>
      <c r="E305" s="13"/>
      <c r="F305" s="13"/>
      <c r="G305" s="69" t="s">
        <v>280</v>
      </c>
      <c r="H305" s="70"/>
      <c r="I305" s="71"/>
      <c r="J305" s="61">
        <f>J306</f>
        <v>30000</v>
      </c>
      <c r="K305" s="62"/>
    </row>
    <row r="306" spans="2:13" ht="38.450000000000003" customHeight="1" x14ac:dyDescent="0.2">
      <c r="B306" s="118" t="s">
        <v>0</v>
      </c>
      <c r="C306" s="119"/>
      <c r="D306" s="13" t="s">
        <v>0</v>
      </c>
      <c r="E306" s="13"/>
      <c r="F306" s="13" t="s">
        <v>143</v>
      </c>
      <c r="G306" s="69" t="s">
        <v>144</v>
      </c>
      <c r="H306" s="70"/>
      <c r="I306" s="71"/>
      <c r="J306" s="61">
        <v>30000</v>
      </c>
      <c r="K306" s="62"/>
    </row>
    <row r="307" spans="2:13" x14ac:dyDescent="0.2">
      <c r="B307" s="120" t="s">
        <v>145</v>
      </c>
      <c r="C307" s="121"/>
      <c r="D307" s="37" t="s">
        <v>0</v>
      </c>
      <c r="E307" s="37"/>
      <c r="F307" s="37" t="s">
        <v>0</v>
      </c>
      <c r="G307" s="110" t="s">
        <v>146</v>
      </c>
      <c r="H307" s="111"/>
      <c r="I307" s="112"/>
      <c r="J307" s="122">
        <f>J308</f>
        <v>261000</v>
      </c>
      <c r="K307" s="123"/>
    </row>
    <row r="308" spans="2:13" x14ac:dyDescent="0.2">
      <c r="B308" s="118" t="s">
        <v>0</v>
      </c>
      <c r="C308" s="119"/>
      <c r="D308" s="13" t="s">
        <v>147</v>
      </c>
      <c r="E308" s="13"/>
      <c r="F308" s="13" t="s">
        <v>0</v>
      </c>
      <c r="G308" s="69" t="s">
        <v>148</v>
      </c>
      <c r="H308" s="70"/>
      <c r="I308" s="71"/>
      <c r="J308" s="61">
        <f>J309</f>
        <v>261000</v>
      </c>
      <c r="K308" s="62"/>
    </row>
    <row r="309" spans="2:13" x14ac:dyDescent="0.2">
      <c r="B309" s="21"/>
      <c r="C309" s="22"/>
      <c r="D309" s="13"/>
      <c r="E309" s="13"/>
      <c r="F309" s="13"/>
      <c r="G309" s="76" t="s">
        <v>5</v>
      </c>
      <c r="H309" s="77"/>
      <c r="I309" s="78"/>
      <c r="J309" s="82">
        <f>J311</f>
        <v>261000</v>
      </c>
      <c r="K309" s="83"/>
    </row>
    <row r="310" spans="2:13" x14ac:dyDescent="0.2">
      <c r="B310" s="21"/>
      <c r="C310" s="22"/>
      <c r="D310" s="13"/>
      <c r="E310" s="23"/>
      <c r="F310" s="13"/>
      <c r="G310" s="79" t="s">
        <v>272</v>
      </c>
      <c r="H310" s="80"/>
      <c r="I310" s="81"/>
      <c r="J310" s="84">
        <f>J311</f>
        <v>261000</v>
      </c>
      <c r="K310" s="85"/>
    </row>
    <row r="311" spans="2:13" x14ac:dyDescent="0.2">
      <c r="B311" s="118" t="s">
        <v>0</v>
      </c>
      <c r="C311" s="119"/>
      <c r="D311" s="13" t="s">
        <v>0</v>
      </c>
      <c r="E311" s="104" t="s">
        <v>281</v>
      </c>
      <c r="F311" s="13" t="s">
        <v>149</v>
      </c>
      <c r="G311" s="69" t="s">
        <v>150</v>
      </c>
      <c r="H311" s="70"/>
      <c r="I311" s="71"/>
      <c r="J311" s="61">
        <f>SUM(J312:K313)</f>
        <v>261000</v>
      </c>
      <c r="K311" s="62"/>
    </row>
    <row r="312" spans="2:13" x14ac:dyDescent="0.2">
      <c r="B312" s="21"/>
      <c r="C312" s="22"/>
      <c r="D312" s="13"/>
      <c r="E312" s="105"/>
      <c r="F312" s="13"/>
      <c r="G312" s="69" t="s">
        <v>278</v>
      </c>
      <c r="H312" s="70"/>
      <c r="I312" s="71"/>
      <c r="J312" s="61">
        <v>150000</v>
      </c>
      <c r="K312" s="62"/>
    </row>
    <row r="313" spans="2:13" x14ac:dyDescent="0.2">
      <c r="B313" s="21"/>
      <c r="C313" s="22"/>
      <c r="D313" s="13"/>
      <c r="E313" s="106"/>
      <c r="F313" s="13"/>
      <c r="G313" s="69" t="s">
        <v>279</v>
      </c>
      <c r="H313" s="70"/>
      <c r="I313" s="71"/>
      <c r="J313" s="61">
        <v>111000</v>
      </c>
      <c r="K313" s="62"/>
    </row>
    <row r="314" spans="2:13" x14ac:dyDescent="0.2">
      <c r="B314" s="120" t="s">
        <v>151</v>
      </c>
      <c r="C314" s="121"/>
      <c r="D314" s="37" t="s">
        <v>0</v>
      </c>
      <c r="E314" s="37"/>
      <c r="F314" s="37" t="s">
        <v>0</v>
      </c>
      <c r="G314" s="110" t="s">
        <v>152</v>
      </c>
      <c r="H314" s="111"/>
      <c r="I314" s="112"/>
      <c r="J314" s="122">
        <f>J315+J347+J376+J406+J427+J433+J438+J459+J480</f>
        <v>23946639.100000001</v>
      </c>
      <c r="K314" s="123"/>
      <c r="M314" s="3"/>
    </row>
    <row r="315" spans="2:13" x14ac:dyDescent="0.2">
      <c r="B315" s="118" t="s">
        <v>0</v>
      </c>
      <c r="C315" s="119"/>
      <c r="D315" s="13" t="s">
        <v>153</v>
      </c>
      <c r="E315" s="13"/>
      <c r="F315" s="13" t="s">
        <v>0</v>
      </c>
      <c r="G315" s="69" t="s">
        <v>154</v>
      </c>
      <c r="H315" s="70"/>
      <c r="I315" s="71"/>
      <c r="J315" s="61">
        <f>J316</f>
        <v>12131740</v>
      </c>
      <c r="K315" s="62"/>
    </row>
    <row r="316" spans="2:13" x14ac:dyDescent="0.2">
      <c r="B316" s="21"/>
      <c r="C316" s="22"/>
      <c r="D316" s="13"/>
      <c r="E316" s="13"/>
      <c r="F316" s="13"/>
      <c r="G316" s="76" t="s">
        <v>5</v>
      </c>
      <c r="H316" s="77"/>
      <c r="I316" s="78"/>
      <c r="J316" s="82">
        <f>J317+J321+J324+J333</f>
        <v>12131740</v>
      </c>
      <c r="K316" s="83"/>
    </row>
    <row r="317" spans="2:13" x14ac:dyDescent="0.2">
      <c r="B317" s="21"/>
      <c r="C317" s="22"/>
      <c r="D317" s="13"/>
      <c r="E317" s="13"/>
      <c r="F317" s="13"/>
      <c r="G317" s="79" t="s">
        <v>6</v>
      </c>
      <c r="H317" s="80"/>
      <c r="I317" s="81"/>
      <c r="J317" s="84">
        <f>J318</f>
        <v>3729520</v>
      </c>
      <c r="K317" s="85"/>
    </row>
    <row r="318" spans="2:13" ht="39" customHeight="1" x14ac:dyDescent="0.2">
      <c r="B318" s="118" t="s">
        <v>0</v>
      </c>
      <c r="C318" s="119"/>
      <c r="D318" s="13" t="s">
        <v>0</v>
      </c>
      <c r="E318" s="13"/>
      <c r="F318" s="13" t="s">
        <v>155</v>
      </c>
      <c r="G318" s="69" t="s">
        <v>156</v>
      </c>
      <c r="H318" s="70"/>
      <c r="I318" s="71"/>
      <c r="J318" s="61">
        <f>J319+J320</f>
        <v>3729520</v>
      </c>
      <c r="K318" s="62"/>
    </row>
    <row r="319" spans="2:13" ht="25.5" customHeight="1" x14ac:dyDescent="0.2">
      <c r="B319" s="21"/>
      <c r="C319" s="22"/>
      <c r="D319" s="13"/>
      <c r="E319" s="13"/>
      <c r="F319" s="13"/>
      <c r="G319" s="58" t="s">
        <v>315</v>
      </c>
      <c r="H319" s="59"/>
      <c r="I319" s="60"/>
      <c r="J319" s="158">
        <v>1807480</v>
      </c>
      <c r="K319" s="159"/>
    </row>
    <row r="320" spans="2:13" ht="37.9" customHeight="1" x14ac:dyDescent="0.2">
      <c r="B320" s="21"/>
      <c r="C320" s="22"/>
      <c r="D320" s="13"/>
      <c r="E320" s="13"/>
      <c r="F320" s="13"/>
      <c r="G320" s="58" t="s">
        <v>310</v>
      </c>
      <c r="H320" s="59"/>
      <c r="I320" s="60"/>
      <c r="J320" s="158">
        <v>1922040</v>
      </c>
      <c r="K320" s="159"/>
    </row>
    <row r="321" spans="2:11" x14ac:dyDescent="0.2">
      <c r="B321" s="21"/>
      <c r="C321" s="22"/>
      <c r="D321" s="13"/>
      <c r="E321" s="13"/>
      <c r="F321" s="13"/>
      <c r="G321" s="79" t="s">
        <v>274</v>
      </c>
      <c r="H321" s="80"/>
      <c r="I321" s="81"/>
      <c r="J321" s="84">
        <f>J322</f>
        <v>372500</v>
      </c>
      <c r="K321" s="85"/>
    </row>
    <row r="322" spans="2:11" ht="13.5" customHeight="1" x14ac:dyDescent="0.2">
      <c r="B322" s="118" t="s">
        <v>0</v>
      </c>
      <c r="C322" s="119"/>
      <c r="D322" s="13" t="s">
        <v>0</v>
      </c>
      <c r="E322" s="13" t="s">
        <v>274</v>
      </c>
      <c r="F322" s="13" t="s">
        <v>157</v>
      </c>
      <c r="G322" s="69" t="s">
        <v>158</v>
      </c>
      <c r="H322" s="70"/>
      <c r="I322" s="71"/>
      <c r="J322" s="61">
        <v>372500</v>
      </c>
      <c r="K322" s="62"/>
    </row>
    <row r="323" spans="2:11" x14ac:dyDescent="0.2">
      <c r="B323" s="21"/>
      <c r="C323" s="22"/>
      <c r="D323" s="13"/>
      <c r="E323" s="13"/>
      <c r="F323" s="13"/>
      <c r="G323" s="89" t="s">
        <v>284</v>
      </c>
      <c r="H323" s="90"/>
      <c r="I323" s="91"/>
      <c r="J323" s="61">
        <f>J324+J333</f>
        <v>8029720</v>
      </c>
      <c r="K323" s="62"/>
    </row>
    <row r="324" spans="2:11" x14ac:dyDescent="0.2">
      <c r="B324" s="21"/>
      <c r="C324" s="22"/>
      <c r="D324" s="13"/>
      <c r="E324" s="13"/>
      <c r="F324" s="13"/>
      <c r="G324" s="79" t="s">
        <v>8</v>
      </c>
      <c r="H324" s="80"/>
      <c r="I324" s="81"/>
      <c r="J324" s="84">
        <f>J325+J326+J327+J328+J330+J329+J331+J332</f>
        <v>7048200</v>
      </c>
      <c r="K324" s="85"/>
    </row>
    <row r="325" spans="2:11" x14ac:dyDescent="0.2">
      <c r="B325" s="118" t="s">
        <v>0</v>
      </c>
      <c r="C325" s="119"/>
      <c r="D325" s="13" t="s">
        <v>0</v>
      </c>
      <c r="E325" s="104" t="s">
        <v>8</v>
      </c>
      <c r="F325" s="13" t="s">
        <v>95</v>
      </c>
      <c r="G325" s="69" t="s">
        <v>96</v>
      </c>
      <c r="H325" s="70"/>
      <c r="I325" s="71"/>
      <c r="J325" s="61">
        <v>385200</v>
      </c>
      <c r="K325" s="62"/>
    </row>
    <row r="326" spans="2:11" x14ac:dyDescent="0.2">
      <c r="B326" s="118" t="s">
        <v>0</v>
      </c>
      <c r="C326" s="119"/>
      <c r="D326" s="13" t="s">
        <v>0</v>
      </c>
      <c r="E326" s="105"/>
      <c r="F326" s="13" t="s">
        <v>111</v>
      </c>
      <c r="G326" s="69" t="s">
        <v>112</v>
      </c>
      <c r="H326" s="70"/>
      <c r="I326" s="71"/>
      <c r="J326" s="61">
        <v>26300</v>
      </c>
      <c r="K326" s="62"/>
    </row>
    <row r="327" spans="2:11" x14ac:dyDescent="0.2">
      <c r="B327" s="118" t="s">
        <v>0</v>
      </c>
      <c r="C327" s="119"/>
      <c r="D327" s="13" t="s">
        <v>0</v>
      </c>
      <c r="E327" s="105"/>
      <c r="F327" s="13" t="s">
        <v>97</v>
      </c>
      <c r="G327" s="69" t="s">
        <v>98</v>
      </c>
      <c r="H327" s="70"/>
      <c r="I327" s="71"/>
      <c r="J327" s="61">
        <v>1039300</v>
      </c>
      <c r="K327" s="62"/>
    </row>
    <row r="328" spans="2:11" x14ac:dyDescent="0.2">
      <c r="B328" s="118" t="s">
        <v>0</v>
      </c>
      <c r="C328" s="119"/>
      <c r="D328" s="13" t="s">
        <v>0</v>
      </c>
      <c r="E328" s="105"/>
      <c r="F328" s="13" t="s">
        <v>99</v>
      </c>
      <c r="G328" s="69" t="s">
        <v>100</v>
      </c>
      <c r="H328" s="70"/>
      <c r="I328" s="71"/>
      <c r="J328" s="61">
        <v>149200</v>
      </c>
      <c r="K328" s="62"/>
    </row>
    <row r="329" spans="2:11" x14ac:dyDescent="0.2">
      <c r="B329" s="118" t="s">
        <v>0</v>
      </c>
      <c r="C329" s="119"/>
      <c r="D329" s="13" t="s">
        <v>0</v>
      </c>
      <c r="E329" s="105"/>
      <c r="F329" s="13" t="s">
        <v>115</v>
      </c>
      <c r="G329" s="69" t="s">
        <v>116</v>
      </c>
      <c r="H329" s="70"/>
      <c r="I329" s="71"/>
      <c r="J329" s="61">
        <v>25700</v>
      </c>
      <c r="K329" s="62"/>
    </row>
    <row r="330" spans="2:11" x14ac:dyDescent="0.2">
      <c r="B330" s="118" t="s">
        <v>0</v>
      </c>
      <c r="C330" s="119"/>
      <c r="D330" s="13" t="s">
        <v>0</v>
      </c>
      <c r="E330" s="105"/>
      <c r="F330" s="13" t="s">
        <v>101</v>
      </c>
      <c r="G330" s="69" t="s">
        <v>102</v>
      </c>
      <c r="H330" s="70"/>
      <c r="I330" s="71"/>
      <c r="J330" s="61">
        <v>26400</v>
      </c>
      <c r="K330" s="62"/>
    </row>
    <row r="331" spans="2:11" x14ac:dyDescent="0.2">
      <c r="B331" s="118" t="s">
        <v>0</v>
      </c>
      <c r="C331" s="119"/>
      <c r="D331" s="13" t="s">
        <v>0</v>
      </c>
      <c r="E331" s="105"/>
      <c r="F331" s="13" t="s">
        <v>161</v>
      </c>
      <c r="G331" s="69" t="s">
        <v>162</v>
      </c>
      <c r="H331" s="70"/>
      <c r="I331" s="71"/>
      <c r="J331" s="61">
        <v>5000800</v>
      </c>
      <c r="K331" s="62"/>
    </row>
    <row r="332" spans="2:11" x14ac:dyDescent="0.2">
      <c r="B332" s="118" t="s">
        <v>0</v>
      </c>
      <c r="C332" s="119"/>
      <c r="D332" s="13" t="s">
        <v>0</v>
      </c>
      <c r="E332" s="106"/>
      <c r="F332" s="13" t="s">
        <v>163</v>
      </c>
      <c r="G332" s="69" t="s">
        <v>164</v>
      </c>
      <c r="H332" s="70"/>
      <c r="I332" s="71"/>
      <c r="J332" s="61">
        <v>395300</v>
      </c>
      <c r="K332" s="62"/>
    </row>
    <row r="333" spans="2:11" x14ac:dyDescent="0.2">
      <c r="B333" s="21"/>
      <c r="C333" s="22"/>
      <c r="D333" s="13"/>
      <c r="E333" s="13"/>
      <c r="F333" s="13"/>
      <c r="G333" s="79" t="s">
        <v>272</v>
      </c>
      <c r="H333" s="80"/>
      <c r="I333" s="81"/>
      <c r="J333" s="84">
        <f>J334+J335+J336+J337+J338+J339+J340+J341+J342+J343+J344+J345+J346</f>
        <v>981520</v>
      </c>
      <c r="K333" s="85"/>
    </row>
    <row r="334" spans="2:11" x14ac:dyDescent="0.2">
      <c r="B334" s="118" t="s">
        <v>0</v>
      </c>
      <c r="C334" s="119"/>
      <c r="D334" s="13" t="s">
        <v>0</v>
      </c>
      <c r="E334" s="104" t="str">
        <f>G333</f>
        <v>wydatki związane z realizacją ich statutowych zadań</v>
      </c>
      <c r="F334" s="13" t="s">
        <v>30</v>
      </c>
      <c r="G334" s="69" t="s">
        <v>31</v>
      </c>
      <c r="H334" s="70"/>
      <c r="I334" s="71"/>
      <c r="J334" s="61">
        <v>71700</v>
      </c>
      <c r="K334" s="62"/>
    </row>
    <row r="335" spans="2:11" x14ac:dyDescent="0.2">
      <c r="B335" s="118" t="s">
        <v>0</v>
      </c>
      <c r="C335" s="119"/>
      <c r="D335" s="13" t="s">
        <v>0</v>
      </c>
      <c r="E335" s="105"/>
      <c r="F335" s="13" t="s">
        <v>159</v>
      </c>
      <c r="G335" s="69" t="s">
        <v>160</v>
      </c>
      <c r="H335" s="70"/>
      <c r="I335" s="71"/>
      <c r="J335" s="61">
        <v>7600</v>
      </c>
      <c r="K335" s="62"/>
    </row>
    <row r="336" spans="2:11" x14ac:dyDescent="0.2">
      <c r="B336" s="118" t="s">
        <v>0</v>
      </c>
      <c r="C336" s="119"/>
      <c r="D336" s="13" t="s">
        <v>0</v>
      </c>
      <c r="E336" s="105"/>
      <c r="F336" s="13" t="s">
        <v>66</v>
      </c>
      <c r="G336" s="69" t="s">
        <v>67</v>
      </c>
      <c r="H336" s="70"/>
      <c r="I336" s="71"/>
      <c r="J336" s="61">
        <v>350500</v>
      </c>
      <c r="K336" s="62"/>
    </row>
    <row r="337" spans="2:11" x14ac:dyDescent="0.2">
      <c r="B337" s="118" t="s">
        <v>0</v>
      </c>
      <c r="C337" s="119"/>
      <c r="D337" s="13" t="s">
        <v>0</v>
      </c>
      <c r="E337" s="105"/>
      <c r="F337" s="13" t="s">
        <v>47</v>
      </c>
      <c r="G337" s="69" t="s">
        <v>48</v>
      </c>
      <c r="H337" s="70"/>
      <c r="I337" s="71"/>
      <c r="J337" s="61">
        <v>31500</v>
      </c>
      <c r="K337" s="62"/>
    </row>
    <row r="338" spans="2:11" x14ac:dyDescent="0.2">
      <c r="B338" s="118" t="s">
        <v>0</v>
      </c>
      <c r="C338" s="119"/>
      <c r="D338" s="13" t="s">
        <v>0</v>
      </c>
      <c r="E338" s="105"/>
      <c r="F338" s="13" t="s">
        <v>117</v>
      </c>
      <c r="G338" s="69" t="s">
        <v>118</v>
      </c>
      <c r="H338" s="70"/>
      <c r="I338" s="71"/>
      <c r="J338" s="61">
        <v>13900</v>
      </c>
      <c r="K338" s="62"/>
    </row>
    <row r="339" spans="2:11" x14ac:dyDescent="0.2">
      <c r="B339" s="118" t="s">
        <v>0</v>
      </c>
      <c r="C339" s="119"/>
      <c r="D339" s="13" t="s">
        <v>0</v>
      </c>
      <c r="E339" s="105"/>
      <c r="F339" s="13" t="s">
        <v>32</v>
      </c>
      <c r="G339" s="69" t="s">
        <v>33</v>
      </c>
      <c r="H339" s="70"/>
      <c r="I339" s="71"/>
      <c r="J339" s="61">
        <v>89900</v>
      </c>
      <c r="K339" s="62"/>
    </row>
    <row r="340" spans="2:11" x14ac:dyDescent="0.2">
      <c r="B340" s="118" t="s">
        <v>0</v>
      </c>
      <c r="C340" s="119"/>
      <c r="D340" s="13" t="s">
        <v>0</v>
      </c>
      <c r="E340" s="105"/>
      <c r="F340" s="13" t="s">
        <v>68</v>
      </c>
      <c r="G340" s="69" t="s">
        <v>69</v>
      </c>
      <c r="H340" s="70"/>
      <c r="I340" s="71"/>
      <c r="J340" s="61">
        <v>8150</v>
      </c>
      <c r="K340" s="62"/>
    </row>
    <row r="341" spans="2:11" x14ac:dyDescent="0.2">
      <c r="B341" s="118" t="s">
        <v>0</v>
      </c>
      <c r="C341" s="119"/>
      <c r="D341" s="13" t="s">
        <v>0</v>
      </c>
      <c r="E341" s="105"/>
      <c r="F341" s="13" t="s">
        <v>119</v>
      </c>
      <c r="G341" s="69" t="s">
        <v>120</v>
      </c>
      <c r="H341" s="70"/>
      <c r="I341" s="71"/>
      <c r="J341" s="61">
        <v>8970</v>
      </c>
      <c r="K341" s="62"/>
    </row>
    <row r="342" spans="2:11" x14ac:dyDescent="0.2">
      <c r="B342" s="118" t="s">
        <v>0</v>
      </c>
      <c r="C342" s="119"/>
      <c r="D342" s="13" t="s">
        <v>0</v>
      </c>
      <c r="E342" s="105"/>
      <c r="F342" s="13" t="s">
        <v>70</v>
      </c>
      <c r="G342" s="69" t="s">
        <v>71</v>
      </c>
      <c r="H342" s="70"/>
      <c r="I342" s="71"/>
      <c r="J342" s="61">
        <v>19200</v>
      </c>
      <c r="K342" s="62"/>
    </row>
    <row r="343" spans="2:11" x14ac:dyDescent="0.2">
      <c r="B343" s="118" t="s">
        <v>0</v>
      </c>
      <c r="C343" s="119"/>
      <c r="D343" s="13" t="s">
        <v>0</v>
      </c>
      <c r="E343" s="105"/>
      <c r="F343" s="13" t="s">
        <v>121</v>
      </c>
      <c r="G343" s="69" t="s">
        <v>122</v>
      </c>
      <c r="H343" s="70"/>
      <c r="I343" s="71"/>
      <c r="J343" s="61">
        <v>373300</v>
      </c>
      <c r="K343" s="62"/>
    </row>
    <row r="344" spans="2:11" x14ac:dyDescent="0.2">
      <c r="B344" s="118" t="s">
        <v>0</v>
      </c>
      <c r="C344" s="119"/>
      <c r="D344" s="13" t="s">
        <v>0</v>
      </c>
      <c r="E344" s="105"/>
      <c r="F344" s="13" t="s">
        <v>72</v>
      </c>
      <c r="G344" s="69" t="s">
        <v>73</v>
      </c>
      <c r="H344" s="70"/>
      <c r="I344" s="71"/>
      <c r="J344" s="61">
        <v>800</v>
      </c>
      <c r="K344" s="62"/>
    </row>
    <row r="345" spans="2:11" x14ac:dyDescent="0.2">
      <c r="B345" s="118" t="s">
        <v>0</v>
      </c>
      <c r="C345" s="119"/>
      <c r="D345" s="13" t="s">
        <v>0</v>
      </c>
      <c r="E345" s="105"/>
      <c r="F345" s="13" t="s">
        <v>50</v>
      </c>
      <c r="G345" s="69" t="s">
        <v>51</v>
      </c>
      <c r="H345" s="70"/>
      <c r="I345" s="71"/>
      <c r="J345" s="61">
        <v>1500</v>
      </c>
      <c r="K345" s="62"/>
    </row>
    <row r="346" spans="2:11" ht="24" customHeight="1" x14ac:dyDescent="0.2">
      <c r="B346" s="118" t="s">
        <v>0</v>
      </c>
      <c r="C346" s="119"/>
      <c r="D346" s="13" t="s">
        <v>0</v>
      </c>
      <c r="E346" s="106"/>
      <c r="F346" s="13" t="s">
        <v>89</v>
      </c>
      <c r="G346" s="69" t="s">
        <v>90</v>
      </c>
      <c r="H346" s="70"/>
      <c r="I346" s="71"/>
      <c r="J346" s="61">
        <v>4500</v>
      </c>
      <c r="K346" s="62"/>
    </row>
    <row r="347" spans="2:11" x14ac:dyDescent="0.2">
      <c r="B347" s="118" t="s">
        <v>0</v>
      </c>
      <c r="C347" s="119"/>
      <c r="D347" s="13" t="s">
        <v>165</v>
      </c>
      <c r="E347" s="13"/>
      <c r="F347" s="13" t="s">
        <v>0</v>
      </c>
      <c r="G347" s="69" t="s">
        <v>166</v>
      </c>
      <c r="H347" s="70"/>
      <c r="I347" s="71"/>
      <c r="J347" s="61">
        <f>J348</f>
        <v>2584230</v>
      </c>
      <c r="K347" s="62"/>
    </row>
    <row r="348" spans="2:11" x14ac:dyDescent="0.2">
      <c r="B348" s="21"/>
      <c r="C348" s="22"/>
      <c r="D348" s="13"/>
      <c r="E348" s="13"/>
      <c r="F348" s="13"/>
      <c r="G348" s="76" t="s">
        <v>5</v>
      </c>
      <c r="H348" s="77"/>
      <c r="I348" s="78"/>
      <c r="J348" s="82">
        <f>J349+J352+J355+J364</f>
        <v>2584230</v>
      </c>
      <c r="K348" s="83"/>
    </row>
    <row r="349" spans="2:11" x14ac:dyDescent="0.2">
      <c r="B349" s="21"/>
      <c r="C349" s="22"/>
      <c r="D349" s="13"/>
      <c r="E349" s="13"/>
      <c r="F349" s="13"/>
      <c r="G349" s="79" t="s">
        <v>6</v>
      </c>
      <c r="H349" s="80"/>
      <c r="I349" s="81"/>
      <c r="J349" s="84">
        <f>J350</f>
        <v>913320</v>
      </c>
      <c r="K349" s="85"/>
    </row>
    <row r="350" spans="2:11" ht="36.6" customHeight="1" x14ac:dyDescent="0.2">
      <c r="B350" s="118" t="s">
        <v>0</v>
      </c>
      <c r="C350" s="119"/>
      <c r="D350" s="13" t="s">
        <v>0</v>
      </c>
      <c r="E350" s="13" t="s">
        <v>6</v>
      </c>
      <c r="F350" s="13" t="s">
        <v>155</v>
      </c>
      <c r="G350" s="69" t="s">
        <v>156</v>
      </c>
      <c r="H350" s="70"/>
      <c r="I350" s="71"/>
      <c r="J350" s="61">
        <f>J351</f>
        <v>913320</v>
      </c>
      <c r="K350" s="62"/>
    </row>
    <row r="351" spans="2:11" ht="25.5" customHeight="1" x14ac:dyDescent="0.2">
      <c r="B351" s="21"/>
      <c r="C351" s="22"/>
      <c r="D351" s="13"/>
      <c r="E351" s="13"/>
      <c r="F351" s="13"/>
      <c r="G351" s="58" t="s">
        <v>315</v>
      </c>
      <c r="H351" s="59"/>
      <c r="I351" s="60"/>
      <c r="J351" s="158">
        <v>913320</v>
      </c>
      <c r="K351" s="159"/>
    </row>
    <row r="352" spans="2:11" x14ac:dyDescent="0.2">
      <c r="B352" s="21"/>
      <c r="C352" s="22"/>
      <c r="D352" s="13"/>
      <c r="E352" s="13"/>
      <c r="F352" s="13"/>
      <c r="G352" s="79" t="s">
        <v>274</v>
      </c>
      <c r="H352" s="80"/>
      <c r="I352" s="81"/>
      <c r="J352" s="84">
        <f>J353</f>
        <v>62600</v>
      </c>
      <c r="K352" s="85"/>
    </row>
    <row r="353" spans="2:11" ht="14.25" customHeight="1" x14ac:dyDescent="0.2">
      <c r="B353" s="118" t="s">
        <v>0</v>
      </c>
      <c r="C353" s="119"/>
      <c r="D353" s="13" t="s">
        <v>0</v>
      </c>
      <c r="E353" s="13" t="s">
        <v>274</v>
      </c>
      <c r="F353" s="13" t="s">
        <v>157</v>
      </c>
      <c r="G353" s="69" t="s">
        <v>158</v>
      </c>
      <c r="H353" s="70"/>
      <c r="I353" s="71"/>
      <c r="J353" s="61">
        <v>62600</v>
      </c>
      <c r="K353" s="62"/>
    </row>
    <row r="354" spans="2:11" x14ac:dyDescent="0.2">
      <c r="B354" s="21"/>
      <c r="C354" s="22"/>
      <c r="D354" s="13"/>
      <c r="E354" s="13"/>
      <c r="F354" s="13"/>
      <c r="G354" s="89" t="s">
        <v>284</v>
      </c>
      <c r="H354" s="90"/>
      <c r="I354" s="91"/>
      <c r="J354" s="61">
        <f>J355+J364</f>
        <v>1608310</v>
      </c>
      <c r="K354" s="62"/>
    </row>
    <row r="355" spans="2:11" x14ac:dyDescent="0.2">
      <c r="B355" s="21"/>
      <c r="C355" s="22"/>
      <c r="D355" s="13"/>
      <c r="E355" s="13"/>
      <c r="F355" s="13"/>
      <c r="G355" s="79" t="s">
        <v>8</v>
      </c>
      <c r="H355" s="80"/>
      <c r="I355" s="81"/>
      <c r="J355" s="84">
        <f>J356+J357+J358+J359+J360+J361+J362+J363</f>
        <v>1384400</v>
      </c>
      <c r="K355" s="85"/>
    </row>
    <row r="356" spans="2:11" x14ac:dyDescent="0.2">
      <c r="B356" s="118" t="s">
        <v>0</v>
      </c>
      <c r="C356" s="119"/>
      <c r="D356" s="13" t="s">
        <v>0</v>
      </c>
      <c r="E356" s="104" t="s">
        <v>8</v>
      </c>
      <c r="F356" s="13" t="s">
        <v>95</v>
      </c>
      <c r="G356" s="69" t="s">
        <v>96</v>
      </c>
      <c r="H356" s="70"/>
      <c r="I356" s="71"/>
      <c r="J356" s="61">
        <v>193100</v>
      </c>
      <c r="K356" s="62"/>
    </row>
    <row r="357" spans="2:11" x14ac:dyDescent="0.2">
      <c r="B357" s="118" t="s">
        <v>0</v>
      </c>
      <c r="C357" s="119"/>
      <c r="D357" s="13" t="s">
        <v>0</v>
      </c>
      <c r="E357" s="105"/>
      <c r="F357" s="13" t="s">
        <v>111</v>
      </c>
      <c r="G357" s="69" t="s">
        <v>112</v>
      </c>
      <c r="H357" s="70"/>
      <c r="I357" s="71"/>
      <c r="J357" s="61">
        <v>14200</v>
      </c>
      <c r="K357" s="62"/>
    </row>
    <row r="358" spans="2:11" x14ac:dyDescent="0.2">
      <c r="B358" s="118" t="s">
        <v>0</v>
      </c>
      <c r="C358" s="119"/>
      <c r="D358" s="13" t="s">
        <v>0</v>
      </c>
      <c r="E358" s="105"/>
      <c r="F358" s="13" t="s">
        <v>97</v>
      </c>
      <c r="G358" s="69" t="s">
        <v>98</v>
      </c>
      <c r="H358" s="70"/>
      <c r="I358" s="71"/>
      <c r="J358" s="61">
        <v>204100</v>
      </c>
      <c r="K358" s="62"/>
    </row>
    <row r="359" spans="2:11" x14ac:dyDescent="0.2">
      <c r="B359" s="118" t="s">
        <v>0</v>
      </c>
      <c r="C359" s="119"/>
      <c r="D359" s="13" t="s">
        <v>0</v>
      </c>
      <c r="E359" s="105"/>
      <c r="F359" s="13" t="s">
        <v>99</v>
      </c>
      <c r="G359" s="69" t="s">
        <v>100</v>
      </c>
      <c r="H359" s="70"/>
      <c r="I359" s="71"/>
      <c r="J359" s="61">
        <v>29400</v>
      </c>
      <c r="K359" s="62"/>
    </row>
    <row r="360" spans="2:11" x14ac:dyDescent="0.2">
      <c r="B360" s="118" t="s">
        <v>0</v>
      </c>
      <c r="C360" s="119"/>
      <c r="D360" s="13" t="s">
        <v>0</v>
      </c>
      <c r="E360" s="105"/>
      <c r="F360" s="13" t="s">
        <v>115</v>
      </c>
      <c r="G360" s="69" t="s">
        <v>116</v>
      </c>
      <c r="H360" s="70"/>
      <c r="I360" s="71"/>
      <c r="J360" s="61">
        <v>6300</v>
      </c>
      <c r="K360" s="62"/>
    </row>
    <row r="361" spans="2:11" x14ac:dyDescent="0.2">
      <c r="B361" s="118" t="s">
        <v>0</v>
      </c>
      <c r="C361" s="119"/>
      <c r="D361" s="13" t="s">
        <v>0</v>
      </c>
      <c r="E361" s="105"/>
      <c r="F361" s="13" t="s">
        <v>101</v>
      </c>
      <c r="G361" s="69" t="s">
        <v>102</v>
      </c>
      <c r="H361" s="70"/>
      <c r="I361" s="71"/>
      <c r="J361" s="61">
        <v>1800</v>
      </c>
      <c r="K361" s="62"/>
    </row>
    <row r="362" spans="2:11" x14ac:dyDescent="0.2">
      <c r="B362" s="118" t="s">
        <v>0</v>
      </c>
      <c r="C362" s="119"/>
      <c r="D362" s="13" t="s">
        <v>0</v>
      </c>
      <c r="E362" s="105"/>
      <c r="F362" s="13" t="s">
        <v>161</v>
      </c>
      <c r="G362" s="69" t="s">
        <v>162</v>
      </c>
      <c r="H362" s="70"/>
      <c r="I362" s="71"/>
      <c r="J362" s="61">
        <v>878400</v>
      </c>
      <c r="K362" s="62"/>
    </row>
    <row r="363" spans="2:11" x14ac:dyDescent="0.2">
      <c r="B363" s="118" t="s">
        <v>0</v>
      </c>
      <c r="C363" s="119"/>
      <c r="D363" s="13" t="s">
        <v>0</v>
      </c>
      <c r="E363" s="106"/>
      <c r="F363" s="13" t="s">
        <v>163</v>
      </c>
      <c r="G363" s="69" t="s">
        <v>164</v>
      </c>
      <c r="H363" s="70"/>
      <c r="I363" s="71"/>
      <c r="J363" s="61">
        <v>57100</v>
      </c>
      <c r="K363" s="62"/>
    </row>
    <row r="364" spans="2:11" x14ac:dyDescent="0.2">
      <c r="B364" s="21"/>
      <c r="C364" s="22"/>
      <c r="D364" s="13"/>
      <c r="E364" s="13"/>
      <c r="F364" s="13"/>
      <c r="G364" s="79" t="s">
        <v>272</v>
      </c>
      <c r="H364" s="80"/>
      <c r="I364" s="81"/>
      <c r="J364" s="84">
        <f>J365+J366+J367+J368+J369+J370+J371+J372+J373+J374+J375</f>
        <v>223910</v>
      </c>
      <c r="K364" s="85"/>
    </row>
    <row r="365" spans="2:11" x14ac:dyDescent="0.2">
      <c r="B365" s="118" t="s">
        <v>0</v>
      </c>
      <c r="C365" s="119"/>
      <c r="D365" s="13" t="s">
        <v>0</v>
      </c>
      <c r="E365" s="104" t="s">
        <v>272</v>
      </c>
      <c r="F365" s="13" t="s">
        <v>30</v>
      </c>
      <c r="G365" s="69" t="s">
        <v>31</v>
      </c>
      <c r="H365" s="70"/>
      <c r="I365" s="71"/>
      <c r="J365" s="61">
        <v>18800</v>
      </c>
      <c r="K365" s="62"/>
    </row>
    <row r="366" spans="2:11" x14ac:dyDescent="0.2">
      <c r="B366" s="118" t="s">
        <v>0</v>
      </c>
      <c r="C366" s="119"/>
      <c r="D366" s="13" t="s">
        <v>0</v>
      </c>
      <c r="E366" s="105"/>
      <c r="F366" s="13" t="s">
        <v>159</v>
      </c>
      <c r="G366" s="69" t="s">
        <v>160</v>
      </c>
      <c r="H366" s="70"/>
      <c r="I366" s="71"/>
      <c r="J366" s="61">
        <v>4500</v>
      </c>
      <c r="K366" s="62"/>
    </row>
    <row r="367" spans="2:11" x14ac:dyDescent="0.2">
      <c r="B367" s="118" t="s">
        <v>0</v>
      </c>
      <c r="C367" s="119"/>
      <c r="D367" s="13" t="s">
        <v>0</v>
      </c>
      <c r="E367" s="105"/>
      <c r="F367" s="13" t="s">
        <v>66</v>
      </c>
      <c r="G367" s="69" t="s">
        <v>67</v>
      </c>
      <c r="H367" s="70"/>
      <c r="I367" s="71"/>
      <c r="J367" s="61">
        <v>88700</v>
      </c>
      <c r="K367" s="62"/>
    </row>
    <row r="368" spans="2:11" x14ac:dyDescent="0.2">
      <c r="B368" s="118" t="s">
        <v>0</v>
      </c>
      <c r="C368" s="119"/>
      <c r="D368" s="13" t="s">
        <v>0</v>
      </c>
      <c r="E368" s="105"/>
      <c r="F368" s="13" t="s">
        <v>47</v>
      </c>
      <c r="G368" s="69" t="s">
        <v>48</v>
      </c>
      <c r="H368" s="70"/>
      <c r="I368" s="71"/>
      <c r="J368" s="61">
        <v>2200</v>
      </c>
      <c r="K368" s="62"/>
    </row>
    <row r="369" spans="2:11" x14ac:dyDescent="0.2">
      <c r="B369" s="118" t="s">
        <v>0</v>
      </c>
      <c r="C369" s="119"/>
      <c r="D369" s="13" t="s">
        <v>0</v>
      </c>
      <c r="E369" s="105"/>
      <c r="F369" s="13" t="s">
        <v>117</v>
      </c>
      <c r="G369" s="69" t="s">
        <v>118</v>
      </c>
      <c r="H369" s="70"/>
      <c r="I369" s="71"/>
      <c r="J369" s="61">
        <v>2200</v>
      </c>
      <c r="K369" s="62"/>
    </row>
    <row r="370" spans="2:11" x14ac:dyDescent="0.2">
      <c r="B370" s="118" t="s">
        <v>0</v>
      </c>
      <c r="C370" s="119"/>
      <c r="D370" s="13" t="s">
        <v>0</v>
      </c>
      <c r="E370" s="105"/>
      <c r="F370" s="13" t="s">
        <v>32</v>
      </c>
      <c r="G370" s="69" t="s">
        <v>33</v>
      </c>
      <c r="H370" s="70"/>
      <c r="I370" s="71"/>
      <c r="J370" s="61">
        <v>23200</v>
      </c>
      <c r="K370" s="62"/>
    </row>
    <row r="371" spans="2:11" x14ac:dyDescent="0.2">
      <c r="B371" s="118" t="s">
        <v>0</v>
      </c>
      <c r="C371" s="119"/>
      <c r="D371" s="13" t="s">
        <v>0</v>
      </c>
      <c r="E371" s="105"/>
      <c r="F371" s="13" t="s">
        <v>68</v>
      </c>
      <c r="G371" s="69" t="s">
        <v>69</v>
      </c>
      <c r="H371" s="70"/>
      <c r="I371" s="71"/>
      <c r="J371" s="61">
        <v>2030</v>
      </c>
      <c r="K371" s="62"/>
    </row>
    <row r="372" spans="2:11" x14ac:dyDescent="0.2">
      <c r="B372" s="118" t="s">
        <v>0</v>
      </c>
      <c r="C372" s="119"/>
      <c r="D372" s="13" t="s">
        <v>0</v>
      </c>
      <c r="E372" s="105"/>
      <c r="F372" s="13" t="s">
        <v>119</v>
      </c>
      <c r="G372" s="69" t="s">
        <v>120</v>
      </c>
      <c r="H372" s="70"/>
      <c r="I372" s="71"/>
      <c r="J372" s="61">
        <v>1600</v>
      </c>
      <c r="K372" s="62"/>
    </row>
    <row r="373" spans="2:11" x14ac:dyDescent="0.2">
      <c r="B373" s="118" t="s">
        <v>0</v>
      </c>
      <c r="C373" s="119"/>
      <c r="D373" s="13" t="s">
        <v>0</v>
      </c>
      <c r="E373" s="105"/>
      <c r="F373" s="13" t="s">
        <v>70</v>
      </c>
      <c r="G373" s="69" t="s">
        <v>71</v>
      </c>
      <c r="H373" s="70"/>
      <c r="I373" s="71"/>
      <c r="J373" s="61">
        <v>5250</v>
      </c>
      <c r="K373" s="62"/>
    </row>
    <row r="374" spans="2:11" x14ac:dyDescent="0.2">
      <c r="B374" s="118" t="s">
        <v>0</v>
      </c>
      <c r="C374" s="119"/>
      <c r="D374" s="13" t="s">
        <v>0</v>
      </c>
      <c r="E374" s="105"/>
      <c r="F374" s="13" t="s">
        <v>121</v>
      </c>
      <c r="G374" s="69" t="s">
        <v>122</v>
      </c>
      <c r="H374" s="70"/>
      <c r="I374" s="71"/>
      <c r="J374" s="61">
        <v>73900</v>
      </c>
      <c r="K374" s="62"/>
    </row>
    <row r="375" spans="2:11" ht="23.25" customHeight="1" x14ac:dyDescent="0.2">
      <c r="B375" s="118" t="s">
        <v>0</v>
      </c>
      <c r="C375" s="119"/>
      <c r="D375" s="13" t="s">
        <v>0</v>
      </c>
      <c r="E375" s="106"/>
      <c r="F375" s="13" t="s">
        <v>89</v>
      </c>
      <c r="G375" s="69" t="s">
        <v>90</v>
      </c>
      <c r="H375" s="70"/>
      <c r="I375" s="71"/>
      <c r="J375" s="61">
        <v>1530</v>
      </c>
      <c r="K375" s="62"/>
    </row>
    <row r="376" spans="2:11" x14ac:dyDescent="0.2">
      <c r="B376" s="118" t="s">
        <v>0</v>
      </c>
      <c r="C376" s="119"/>
      <c r="D376" s="13" t="s">
        <v>167</v>
      </c>
      <c r="E376" s="13"/>
      <c r="F376" s="13" t="s">
        <v>0</v>
      </c>
      <c r="G376" s="69" t="s">
        <v>168</v>
      </c>
      <c r="H376" s="70"/>
      <c r="I376" s="71"/>
      <c r="J376" s="61">
        <f>J377</f>
        <v>1680200</v>
      </c>
      <c r="K376" s="62"/>
    </row>
    <row r="377" spans="2:11" x14ac:dyDescent="0.2">
      <c r="B377" s="21"/>
      <c r="C377" s="22"/>
      <c r="D377" s="13"/>
      <c r="E377" s="13"/>
      <c r="F377" s="13"/>
      <c r="G377" s="76" t="s">
        <v>5</v>
      </c>
      <c r="H377" s="77"/>
      <c r="I377" s="78"/>
      <c r="J377" s="82">
        <f>J378+J381+J384+J393</f>
        <v>1680200</v>
      </c>
      <c r="K377" s="83"/>
    </row>
    <row r="378" spans="2:11" x14ac:dyDescent="0.2">
      <c r="B378" s="21"/>
      <c r="C378" s="22"/>
      <c r="D378" s="13"/>
      <c r="E378" s="13"/>
      <c r="F378" s="13"/>
      <c r="G378" s="79" t="s">
        <v>6</v>
      </c>
      <c r="H378" s="80"/>
      <c r="I378" s="81"/>
      <c r="J378" s="84">
        <f>J379</f>
        <v>728000</v>
      </c>
      <c r="K378" s="85"/>
    </row>
    <row r="379" spans="2:11" ht="36.6" customHeight="1" x14ac:dyDescent="0.2">
      <c r="B379" s="118" t="s">
        <v>0</v>
      </c>
      <c r="C379" s="119"/>
      <c r="D379" s="13" t="s">
        <v>0</v>
      </c>
      <c r="E379" s="13" t="s">
        <v>6</v>
      </c>
      <c r="F379" s="13" t="s">
        <v>155</v>
      </c>
      <c r="G379" s="69" t="s">
        <v>156</v>
      </c>
      <c r="H379" s="70"/>
      <c r="I379" s="71"/>
      <c r="J379" s="61">
        <f>J380</f>
        <v>728000</v>
      </c>
      <c r="K379" s="62"/>
    </row>
    <row r="380" spans="2:11" ht="37.9" customHeight="1" x14ac:dyDescent="0.2">
      <c r="B380" s="21"/>
      <c r="C380" s="22"/>
      <c r="D380" s="13"/>
      <c r="E380" s="13"/>
      <c r="F380" s="13"/>
      <c r="G380" s="58" t="s">
        <v>310</v>
      </c>
      <c r="H380" s="59"/>
      <c r="I380" s="60"/>
      <c r="J380" s="98">
        <v>728000</v>
      </c>
      <c r="K380" s="99"/>
    </row>
    <row r="381" spans="2:11" x14ac:dyDescent="0.2">
      <c r="B381" s="21"/>
      <c r="C381" s="22"/>
      <c r="D381" s="13"/>
      <c r="E381" s="13"/>
      <c r="F381" s="13"/>
      <c r="G381" s="79" t="s">
        <v>274</v>
      </c>
      <c r="H381" s="80"/>
      <c r="I381" s="81"/>
      <c r="J381" s="84">
        <f>J382</f>
        <v>34400</v>
      </c>
      <c r="K381" s="85"/>
    </row>
    <row r="382" spans="2:11" ht="19.5" customHeight="1" x14ac:dyDescent="0.2">
      <c r="B382" s="118" t="s">
        <v>0</v>
      </c>
      <c r="C382" s="119"/>
      <c r="D382" s="13" t="s">
        <v>0</v>
      </c>
      <c r="E382" s="13" t="s">
        <v>274</v>
      </c>
      <c r="F382" s="13" t="s">
        <v>157</v>
      </c>
      <c r="G382" s="69" t="s">
        <v>158</v>
      </c>
      <c r="H382" s="70"/>
      <c r="I382" s="71"/>
      <c r="J382" s="61">
        <v>34400</v>
      </c>
      <c r="K382" s="62"/>
    </row>
    <row r="383" spans="2:11" x14ac:dyDescent="0.2">
      <c r="B383" s="21"/>
      <c r="C383" s="22"/>
      <c r="D383" s="13"/>
      <c r="E383" s="13"/>
      <c r="F383" s="13"/>
      <c r="G383" s="89" t="s">
        <v>284</v>
      </c>
      <c r="H383" s="90"/>
      <c r="I383" s="91"/>
      <c r="J383" s="61">
        <f>J384+J393</f>
        <v>917800</v>
      </c>
      <c r="K383" s="62"/>
    </row>
    <row r="384" spans="2:11" x14ac:dyDescent="0.2">
      <c r="B384" s="21"/>
      <c r="C384" s="22"/>
      <c r="D384" s="13"/>
      <c r="E384" s="13"/>
      <c r="F384" s="13"/>
      <c r="G384" s="79" t="s">
        <v>8</v>
      </c>
      <c r="H384" s="80"/>
      <c r="I384" s="81"/>
      <c r="J384" s="84">
        <f>J385+J386+J387+J388+J389+J390+J391+J392</f>
        <v>708500</v>
      </c>
      <c r="K384" s="85"/>
    </row>
    <row r="385" spans="2:11" x14ac:dyDescent="0.2">
      <c r="B385" s="118" t="s">
        <v>0</v>
      </c>
      <c r="C385" s="119"/>
      <c r="D385" s="13" t="s">
        <v>0</v>
      </c>
      <c r="E385" s="104" t="s">
        <v>8</v>
      </c>
      <c r="F385" s="13" t="s">
        <v>95</v>
      </c>
      <c r="G385" s="69" t="s">
        <v>96</v>
      </c>
      <c r="H385" s="70"/>
      <c r="I385" s="71"/>
      <c r="J385" s="61">
        <v>65600</v>
      </c>
      <c r="K385" s="62"/>
    </row>
    <row r="386" spans="2:11" x14ac:dyDescent="0.2">
      <c r="B386" s="118" t="s">
        <v>0</v>
      </c>
      <c r="C386" s="119"/>
      <c r="D386" s="13" t="s">
        <v>0</v>
      </c>
      <c r="E386" s="105"/>
      <c r="F386" s="13" t="s">
        <v>111</v>
      </c>
      <c r="G386" s="69" t="s">
        <v>112</v>
      </c>
      <c r="H386" s="70"/>
      <c r="I386" s="71"/>
      <c r="J386" s="61">
        <v>5100</v>
      </c>
      <c r="K386" s="62"/>
    </row>
    <row r="387" spans="2:11" x14ac:dyDescent="0.2">
      <c r="B387" s="118" t="s">
        <v>0</v>
      </c>
      <c r="C387" s="119"/>
      <c r="D387" s="13" t="s">
        <v>0</v>
      </c>
      <c r="E387" s="105"/>
      <c r="F387" s="13" t="s">
        <v>97</v>
      </c>
      <c r="G387" s="69" t="s">
        <v>98</v>
      </c>
      <c r="H387" s="70"/>
      <c r="I387" s="71"/>
      <c r="J387" s="61">
        <v>108400</v>
      </c>
      <c r="K387" s="62"/>
    </row>
    <row r="388" spans="2:11" x14ac:dyDescent="0.2">
      <c r="B388" s="118" t="s">
        <v>0</v>
      </c>
      <c r="C388" s="119"/>
      <c r="D388" s="13" t="s">
        <v>0</v>
      </c>
      <c r="E388" s="105"/>
      <c r="F388" s="13" t="s">
        <v>99</v>
      </c>
      <c r="G388" s="69" t="s">
        <v>100</v>
      </c>
      <c r="H388" s="70"/>
      <c r="I388" s="71"/>
      <c r="J388" s="61">
        <v>15600</v>
      </c>
      <c r="K388" s="62"/>
    </row>
    <row r="389" spans="2:11" x14ac:dyDescent="0.2">
      <c r="B389" s="118" t="s">
        <v>0</v>
      </c>
      <c r="C389" s="119"/>
      <c r="D389" s="13" t="s">
        <v>0</v>
      </c>
      <c r="E389" s="105"/>
      <c r="F389" s="13" t="s">
        <v>115</v>
      </c>
      <c r="G389" s="69" t="s">
        <v>116</v>
      </c>
      <c r="H389" s="70"/>
      <c r="I389" s="71"/>
      <c r="J389" s="61">
        <v>2600</v>
      </c>
      <c r="K389" s="62"/>
    </row>
    <row r="390" spans="2:11" x14ac:dyDescent="0.2">
      <c r="B390" s="118" t="s">
        <v>0</v>
      </c>
      <c r="C390" s="119"/>
      <c r="D390" s="13" t="s">
        <v>0</v>
      </c>
      <c r="E390" s="105"/>
      <c r="F390" s="13" t="s">
        <v>101</v>
      </c>
      <c r="G390" s="69" t="s">
        <v>102</v>
      </c>
      <c r="H390" s="70"/>
      <c r="I390" s="71"/>
      <c r="J390" s="61">
        <v>2000</v>
      </c>
      <c r="K390" s="62"/>
    </row>
    <row r="391" spans="2:11" x14ac:dyDescent="0.2">
      <c r="B391" s="118" t="s">
        <v>0</v>
      </c>
      <c r="C391" s="119"/>
      <c r="D391" s="13" t="s">
        <v>0</v>
      </c>
      <c r="E391" s="105"/>
      <c r="F391" s="13" t="s">
        <v>161</v>
      </c>
      <c r="G391" s="69" t="s">
        <v>162</v>
      </c>
      <c r="H391" s="70"/>
      <c r="I391" s="71"/>
      <c r="J391" s="61">
        <v>474500</v>
      </c>
      <c r="K391" s="62"/>
    </row>
    <row r="392" spans="2:11" x14ac:dyDescent="0.2">
      <c r="B392" s="118" t="s">
        <v>0</v>
      </c>
      <c r="C392" s="119"/>
      <c r="D392" s="13" t="s">
        <v>0</v>
      </c>
      <c r="E392" s="106"/>
      <c r="F392" s="13" t="s">
        <v>163</v>
      </c>
      <c r="G392" s="69" t="s">
        <v>164</v>
      </c>
      <c r="H392" s="70"/>
      <c r="I392" s="71"/>
      <c r="J392" s="61">
        <v>34700</v>
      </c>
      <c r="K392" s="62"/>
    </row>
    <row r="393" spans="2:11" x14ac:dyDescent="0.2">
      <c r="B393" s="21"/>
      <c r="C393" s="22"/>
      <c r="D393" s="13"/>
      <c r="E393" s="13"/>
      <c r="F393" s="13"/>
      <c r="G393" s="79" t="s">
        <v>272</v>
      </c>
      <c r="H393" s="80"/>
      <c r="I393" s="81"/>
      <c r="J393" s="84">
        <f>J394+J395+J396+J397+J398+J399+J400+J401+J402+J403+J404+J405</f>
        <v>209300</v>
      </c>
      <c r="K393" s="85"/>
    </row>
    <row r="394" spans="2:11" x14ac:dyDescent="0.2">
      <c r="B394" s="118" t="s">
        <v>0</v>
      </c>
      <c r="C394" s="119"/>
      <c r="D394" s="13" t="s">
        <v>0</v>
      </c>
      <c r="E394" s="104" t="s">
        <v>272</v>
      </c>
      <c r="F394" s="13" t="s">
        <v>30</v>
      </c>
      <c r="G394" s="69" t="s">
        <v>31</v>
      </c>
      <c r="H394" s="70"/>
      <c r="I394" s="71"/>
      <c r="J394" s="61">
        <v>8700</v>
      </c>
      <c r="K394" s="62"/>
    </row>
    <row r="395" spans="2:11" x14ac:dyDescent="0.2">
      <c r="B395" s="118" t="s">
        <v>0</v>
      </c>
      <c r="C395" s="119"/>
      <c r="D395" s="13" t="s">
        <v>0</v>
      </c>
      <c r="E395" s="105"/>
      <c r="F395" s="13" t="s">
        <v>159</v>
      </c>
      <c r="G395" s="69" t="s">
        <v>160</v>
      </c>
      <c r="H395" s="70"/>
      <c r="I395" s="71"/>
      <c r="J395" s="61">
        <v>3000</v>
      </c>
      <c r="K395" s="62"/>
    </row>
    <row r="396" spans="2:11" x14ac:dyDescent="0.2">
      <c r="B396" s="118" t="s">
        <v>0</v>
      </c>
      <c r="C396" s="119"/>
      <c r="D396" s="13" t="s">
        <v>0</v>
      </c>
      <c r="E396" s="105"/>
      <c r="F396" s="13" t="s">
        <v>66</v>
      </c>
      <c r="G396" s="69" t="s">
        <v>67</v>
      </c>
      <c r="H396" s="70"/>
      <c r="I396" s="71"/>
      <c r="J396" s="61">
        <v>25000</v>
      </c>
      <c r="K396" s="62"/>
    </row>
    <row r="397" spans="2:11" x14ac:dyDescent="0.2">
      <c r="B397" s="118" t="s">
        <v>0</v>
      </c>
      <c r="C397" s="119"/>
      <c r="D397" s="13" t="s">
        <v>0</v>
      </c>
      <c r="E397" s="105"/>
      <c r="F397" s="13" t="s">
        <v>47</v>
      </c>
      <c r="G397" s="69" t="s">
        <v>48</v>
      </c>
      <c r="H397" s="70"/>
      <c r="I397" s="71"/>
      <c r="J397" s="61">
        <v>1000</v>
      </c>
      <c r="K397" s="62"/>
    </row>
    <row r="398" spans="2:11" x14ac:dyDescent="0.2">
      <c r="B398" s="118" t="s">
        <v>0</v>
      </c>
      <c r="C398" s="119"/>
      <c r="D398" s="13" t="s">
        <v>0</v>
      </c>
      <c r="E398" s="105"/>
      <c r="F398" s="13" t="s">
        <v>117</v>
      </c>
      <c r="G398" s="69" t="s">
        <v>118</v>
      </c>
      <c r="H398" s="70"/>
      <c r="I398" s="71"/>
      <c r="J398" s="61">
        <v>1000</v>
      </c>
      <c r="K398" s="62"/>
    </row>
    <row r="399" spans="2:11" x14ac:dyDescent="0.2">
      <c r="B399" s="118" t="s">
        <v>0</v>
      </c>
      <c r="C399" s="119"/>
      <c r="D399" s="13" t="s">
        <v>0</v>
      </c>
      <c r="E399" s="105"/>
      <c r="F399" s="13" t="s">
        <v>32</v>
      </c>
      <c r="G399" s="69" t="s">
        <v>33</v>
      </c>
      <c r="H399" s="70"/>
      <c r="I399" s="71"/>
      <c r="J399" s="61">
        <v>11400</v>
      </c>
      <c r="K399" s="62"/>
    </row>
    <row r="400" spans="2:11" ht="23.25" customHeight="1" x14ac:dyDescent="0.2">
      <c r="B400" s="118" t="s">
        <v>0</v>
      </c>
      <c r="C400" s="119"/>
      <c r="D400" s="13" t="s">
        <v>0</v>
      </c>
      <c r="E400" s="105"/>
      <c r="F400" s="13" t="s">
        <v>169</v>
      </c>
      <c r="G400" s="69" t="s">
        <v>170</v>
      </c>
      <c r="H400" s="70"/>
      <c r="I400" s="71"/>
      <c r="J400" s="61">
        <v>120000</v>
      </c>
      <c r="K400" s="62"/>
    </row>
    <row r="401" spans="2:11" x14ac:dyDescent="0.2">
      <c r="B401" s="118" t="s">
        <v>0</v>
      </c>
      <c r="C401" s="119"/>
      <c r="D401" s="13" t="s">
        <v>0</v>
      </c>
      <c r="E401" s="105"/>
      <c r="F401" s="13" t="s">
        <v>68</v>
      </c>
      <c r="G401" s="69" t="s">
        <v>69</v>
      </c>
      <c r="H401" s="70"/>
      <c r="I401" s="71"/>
      <c r="J401" s="61">
        <v>1450</v>
      </c>
      <c r="K401" s="62"/>
    </row>
    <row r="402" spans="2:11" x14ac:dyDescent="0.2">
      <c r="B402" s="118" t="s">
        <v>0</v>
      </c>
      <c r="C402" s="119"/>
      <c r="D402" s="13" t="s">
        <v>0</v>
      </c>
      <c r="E402" s="105"/>
      <c r="F402" s="13" t="s">
        <v>119</v>
      </c>
      <c r="G402" s="69" t="s">
        <v>120</v>
      </c>
      <c r="H402" s="70"/>
      <c r="I402" s="71"/>
      <c r="J402" s="61">
        <v>750</v>
      </c>
      <c r="K402" s="62"/>
    </row>
    <row r="403" spans="2:11" x14ac:dyDescent="0.2">
      <c r="B403" s="118" t="s">
        <v>0</v>
      </c>
      <c r="C403" s="119"/>
      <c r="D403" s="13" t="s">
        <v>0</v>
      </c>
      <c r="E403" s="105"/>
      <c r="F403" s="13" t="s">
        <v>70</v>
      </c>
      <c r="G403" s="69" t="s">
        <v>71</v>
      </c>
      <c r="H403" s="70"/>
      <c r="I403" s="71"/>
      <c r="J403" s="61">
        <v>2400</v>
      </c>
      <c r="K403" s="62"/>
    </row>
    <row r="404" spans="2:11" x14ac:dyDescent="0.2">
      <c r="B404" s="118" t="s">
        <v>0</v>
      </c>
      <c r="C404" s="119"/>
      <c r="D404" s="13" t="s">
        <v>0</v>
      </c>
      <c r="E404" s="105"/>
      <c r="F404" s="13" t="s">
        <v>121</v>
      </c>
      <c r="G404" s="69" t="s">
        <v>122</v>
      </c>
      <c r="H404" s="70"/>
      <c r="I404" s="71"/>
      <c r="J404" s="61">
        <v>34100</v>
      </c>
      <c r="K404" s="62"/>
    </row>
    <row r="405" spans="2:11" ht="23.45" customHeight="1" x14ac:dyDescent="0.2">
      <c r="B405" s="118" t="s">
        <v>0</v>
      </c>
      <c r="C405" s="119"/>
      <c r="D405" s="13" t="s">
        <v>0</v>
      </c>
      <c r="E405" s="106"/>
      <c r="F405" s="13" t="s">
        <v>89</v>
      </c>
      <c r="G405" s="69" t="s">
        <v>90</v>
      </c>
      <c r="H405" s="70"/>
      <c r="I405" s="71"/>
      <c r="J405" s="61">
        <v>500</v>
      </c>
      <c r="K405" s="62"/>
    </row>
    <row r="406" spans="2:11" x14ac:dyDescent="0.2">
      <c r="B406" s="118" t="s">
        <v>0</v>
      </c>
      <c r="C406" s="119"/>
      <c r="D406" s="13" t="s">
        <v>171</v>
      </c>
      <c r="E406" s="13"/>
      <c r="F406" s="13" t="s">
        <v>0</v>
      </c>
      <c r="G406" s="69" t="s">
        <v>172</v>
      </c>
      <c r="H406" s="70"/>
      <c r="I406" s="71"/>
      <c r="J406" s="61">
        <f>J407</f>
        <v>736500</v>
      </c>
      <c r="K406" s="62"/>
    </row>
    <row r="407" spans="2:11" x14ac:dyDescent="0.2">
      <c r="B407" s="21"/>
      <c r="C407" s="22"/>
      <c r="D407" s="13"/>
      <c r="E407" s="13"/>
      <c r="F407" s="13"/>
      <c r="G407" s="76" t="s">
        <v>5</v>
      </c>
      <c r="H407" s="77"/>
      <c r="I407" s="78"/>
      <c r="J407" s="82">
        <f>J408+J411+J418</f>
        <v>736500</v>
      </c>
      <c r="K407" s="83"/>
    </row>
    <row r="408" spans="2:11" x14ac:dyDescent="0.2">
      <c r="B408" s="21"/>
      <c r="C408" s="22"/>
      <c r="D408" s="13"/>
      <c r="E408" s="13"/>
      <c r="F408" s="13"/>
      <c r="G408" s="79" t="s">
        <v>274</v>
      </c>
      <c r="H408" s="80"/>
      <c r="I408" s="81"/>
      <c r="J408" s="84">
        <f>J409</f>
        <v>2000</v>
      </c>
      <c r="K408" s="85"/>
    </row>
    <row r="409" spans="2:11" ht="17.25" customHeight="1" x14ac:dyDescent="0.2">
      <c r="B409" s="118" t="s">
        <v>0</v>
      </c>
      <c r="C409" s="119"/>
      <c r="D409" s="13" t="s">
        <v>0</v>
      </c>
      <c r="E409" s="13" t="s">
        <v>274</v>
      </c>
      <c r="F409" s="13" t="s">
        <v>157</v>
      </c>
      <c r="G409" s="69" t="s">
        <v>158</v>
      </c>
      <c r="H409" s="70"/>
      <c r="I409" s="71"/>
      <c r="J409" s="61">
        <v>2000</v>
      </c>
      <c r="K409" s="62"/>
    </row>
    <row r="410" spans="2:11" x14ac:dyDescent="0.2">
      <c r="B410" s="21"/>
      <c r="C410" s="22"/>
      <c r="D410" s="13"/>
      <c r="E410" s="13"/>
      <c r="F410" s="13"/>
      <c r="G410" s="89" t="s">
        <v>284</v>
      </c>
      <c r="H410" s="90"/>
      <c r="I410" s="91"/>
      <c r="J410" s="61">
        <f>J411+J418</f>
        <v>734500</v>
      </c>
      <c r="K410" s="62"/>
    </row>
    <row r="411" spans="2:11" x14ac:dyDescent="0.2">
      <c r="B411" s="21"/>
      <c r="C411" s="22"/>
      <c r="D411" s="13"/>
      <c r="E411" s="13"/>
      <c r="F411" s="13"/>
      <c r="G411" s="79" t="s">
        <v>8</v>
      </c>
      <c r="H411" s="80"/>
      <c r="I411" s="81"/>
      <c r="J411" s="84">
        <f>J412+J413+J414+J415+J416+J417</f>
        <v>550300</v>
      </c>
      <c r="K411" s="85"/>
    </row>
    <row r="412" spans="2:11" x14ac:dyDescent="0.2">
      <c r="B412" s="118" t="s">
        <v>0</v>
      </c>
      <c r="C412" s="119"/>
      <c r="D412" s="13" t="s">
        <v>0</v>
      </c>
      <c r="E412" s="104" t="s">
        <v>8</v>
      </c>
      <c r="F412" s="13" t="s">
        <v>95</v>
      </c>
      <c r="G412" s="69" t="s">
        <v>96</v>
      </c>
      <c r="H412" s="70"/>
      <c r="I412" s="71"/>
      <c r="J412" s="61">
        <v>382000</v>
      </c>
      <c r="K412" s="62"/>
    </row>
    <row r="413" spans="2:11" x14ac:dyDescent="0.2">
      <c r="B413" s="118" t="s">
        <v>0</v>
      </c>
      <c r="C413" s="119"/>
      <c r="D413" s="13" t="s">
        <v>0</v>
      </c>
      <c r="E413" s="105"/>
      <c r="F413" s="13" t="s">
        <v>111</v>
      </c>
      <c r="G413" s="69" t="s">
        <v>112</v>
      </c>
      <c r="H413" s="70"/>
      <c r="I413" s="71"/>
      <c r="J413" s="61">
        <v>16000</v>
      </c>
      <c r="K413" s="62"/>
    </row>
    <row r="414" spans="2:11" x14ac:dyDescent="0.2">
      <c r="B414" s="118" t="s">
        <v>0</v>
      </c>
      <c r="C414" s="119"/>
      <c r="D414" s="13" t="s">
        <v>0</v>
      </c>
      <c r="E414" s="105"/>
      <c r="F414" s="13" t="s">
        <v>97</v>
      </c>
      <c r="G414" s="69" t="s">
        <v>98</v>
      </c>
      <c r="H414" s="70"/>
      <c r="I414" s="71"/>
      <c r="J414" s="61">
        <v>78000</v>
      </c>
      <c r="K414" s="62"/>
    </row>
    <row r="415" spans="2:11" x14ac:dyDescent="0.2">
      <c r="B415" s="118" t="s">
        <v>0</v>
      </c>
      <c r="C415" s="119"/>
      <c r="D415" s="13" t="s">
        <v>0</v>
      </c>
      <c r="E415" s="105"/>
      <c r="F415" s="13" t="s">
        <v>99</v>
      </c>
      <c r="G415" s="69" t="s">
        <v>100</v>
      </c>
      <c r="H415" s="70"/>
      <c r="I415" s="71"/>
      <c r="J415" s="61">
        <v>4200</v>
      </c>
      <c r="K415" s="62"/>
    </row>
    <row r="416" spans="2:11" x14ac:dyDescent="0.2">
      <c r="B416" s="118" t="s">
        <v>0</v>
      </c>
      <c r="C416" s="119"/>
      <c r="D416" s="13" t="s">
        <v>0</v>
      </c>
      <c r="E416" s="105"/>
      <c r="F416" s="13" t="s">
        <v>115</v>
      </c>
      <c r="G416" s="69" t="s">
        <v>116</v>
      </c>
      <c r="H416" s="70"/>
      <c r="I416" s="71"/>
      <c r="J416" s="61">
        <v>70000</v>
      </c>
      <c r="K416" s="62"/>
    </row>
    <row r="417" spans="2:11" x14ac:dyDescent="0.2">
      <c r="B417" s="118" t="s">
        <v>0</v>
      </c>
      <c r="C417" s="119"/>
      <c r="D417" s="13" t="s">
        <v>0</v>
      </c>
      <c r="E417" s="106"/>
      <c r="F417" s="13" t="s">
        <v>101</v>
      </c>
      <c r="G417" s="69" t="s">
        <v>102</v>
      </c>
      <c r="H417" s="70"/>
      <c r="I417" s="71"/>
      <c r="J417" s="61">
        <v>100</v>
      </c>
      <c r="K417" s="62"/>
    </row>
    <row r="418" spans="2:11" x14ac:dyDescent="0.2">
      <c r="B418" s="21"/>
      <c r="C418" s="22"/>
      <c r="D418" s="13"/>
      <c r="E418" s="13"/>
      <c r="F418" s="13"/>
      <c r="G418" s="79" t="s">
        <v>272</v>
      </c>
      <c r="H418" s="80"/>
      <c r="I418" s="81"/>
      <c r="J418" s="84">
        <f>SUM(J419:K426)</f>
        <v>184200</v>
      </c>
      <c r="K418" s="85"/>
    </row>
    <row r="419" spans="2:11" x14ac:dyDescent="0.2">
      <c r="B419" s="118" t="s">
        <v>0</v>
      </c>
      <c r="C419" s="119"/>
      <c r="D419" s="13" t="s">
        <v>0</v>
      </c>
      <c r="E419" s="104" t="s">
        <v>272</v>
      </c>
      <c r="F419" s="13" t="s">
        <v>30</v>
      </c>
      <c r="G419" s="69" t="s">
        <v>31</v>
      </c>
      <c r="H419" s="70"/>
      <c r="I419" s="71"/>
      <c r="J419" s="61">
        <v>85000</v>
      </c>
      <c r="K419" s="62"/>
    </row>
    <row r="420" spans="2:11" x14ac:dyDescent="0.2">
      <c r="B420" s="21"/>
      <c r="C420" s="22"/>
      <c r="D420" s="13"/>
      <c r="E420" s="105"/>
      <c r="F420" s="13">
        <v>4270</v>
      </c>
      <c r="G420" s="69" t="s">
        <v>48</v>
      </c>
      <c r="H420" s="70"/>
      <c r="I420" s="71"/>
      <c r="J420" s="44"/>
      <c r="K420" s="45">
        <v>10000</v>
      </c>
    </row>
    <row r="421" spans="2:11" x14ac:dyDescent="0.2">
      <c r="B421" s="118" t="s">
        <v>0</v>
      </c>
      <c r="C421" s="119"/>
      <c r="D421" s="13" t="s">
        <v>0</v>
      </c>
      <c r="E421" s="105"/>
      <c r="F421" s="13" t="s">
        <v>117</v>
      </c>
      <c r="G421" s="69" t="s">
        <v>118</v>
      </c>
      <c r="H421" s="70"/>
      <c r="I421" s="71"/>
      <c r="J421" s="61">
        <v>500</v>
      </c>
      <c r="K421" s="62"/>
    </row>
    <row r="422" spans="2:11" x14ac:dyDescent="0.2">
      <c r="B422" s="118" t="s">
        <v>0</v>
      </c>
      <c r="C422" s="119"/>
      <c r="D422" s="13" t="s">
        <v>0</v>
      </c>
      <c r="E422" s="105"/>
      <c r="F422" s="13" t="s">
        <v>32</v>
      </c>
      <c r="G422" s="69" t="s">
        <v>33</v>
      </c>
      <c r="H422" s="70"/>
      <c r="I422" s="71"/>
      <c r="J422" s="61">
        <v>65000</v>
      </c>
      <c r="K422" s="62"/>
    </row>
    <row r="423" spans="2:11" x14ac:dyDescent="0.2">
      <c r="B423" s="118" t="s">
        <v>0</v>
      </c>
      <c r="C423" s="119"/>
      <c r="D423" s="13" t="s">
        <v>0</v>
      </c>
      <c r="E423" s="105"/>
      <c r="F423" s="13" t="s">
        <v>119</v>
      </c>
      <c r="G423" s="69" t="s">
        <v>120</v>
      </c>
      <c r="H423" s="70"/>
      <c r="I423" s="71"/>
      <c r="J423" s="61">
        <v>500</v>
      </c>
      <c r="K423" s="62"/>
    </row>
    <row r="424" spans="2:11" x14ac:dyDescent="0.2">
      <c r="B424" s="118" t="s">
        <v>0</v>
      </c>
      <c r="C424" s="119"/>
      <c r="D424" s="13" t="s">
        <v>0</v>
      </c>
      <c r="E424" s="105"/>
      <c r="F424" s="13" t="s">
        <v>70</v>
      </c>
      <c r="G424" s="69" t="s">
        <v>71</v>
      </c>
      <c r="H424" s="70"/>
      <c r="I424" s="71"/>
      <c r="J424" s="61">
        <v>7800</v>
      </c>
      <c r="K424" s="62"/>
    </row>
    <row r="425" spans="2:11" x14ac:dyDescent="0.2">
      <c r="B425" s="118" t="s">
        <v>0</v>
      </c>
      <c r="C425" s="119"/>
      <c r="D425" s="13" t="s">
        <v>0</v>
      </c>
      <c r="E425" s="105"/>
      <c r="F425" s="13" t="s">
        <v>121</v>
      </c>
      <c r="G425" s="69" t="s">
        <v>122</v>
      </c>
      <c r="H425" s="70"/>
      <c r="I425" s="71"/>
      <c r="J425" s="61">
        <v>12500</v>
      </c>
      <c r="K425" s="62"/>
    </row>
    <row r="426" spans="2:11" ht="24.75" customHeight="1" x14ac:dyDescent="0.2">
      <c r="B426" s="118" t="s">
        <v>0</v>
      </c>
      <c r="C426" s="119"/>
      <c r="D426" s="13" t="s">
        <v>0</v>
      </c>
      <c r="E426" s="105"/>
      <c r="F426" s="13" t="s">
        <v>74</v>
      </c>
      <c r="G426" s="69" t="s">
        <v>75</v>
      </c>
      <c r="H426" s="70"/>
      <c r="I426" s="71"/>
      <c r="J426" s="61">
        <v>2900</v>
      </c>
      <c r="K426" s="62"/>
    </row>
    <row r="427" spans="2:11" x14ac:dyDescent="0.2">
      <c r="B427" s="118" t="s">
        <v>0</v>
      </c>
      <c r="C427" s="119"/>
      <c r="D427" s="13" t="s">
        <v>173</v>
      </c>
      <c r="E427" s="13"/>
      <c r="F427" s="13" t="s">
        <v>0</v>
      </c>
      <c r="G427" s="69" t="s">
        <v>174</v>
      </c>
      <c r="H427" s="70"/>
      <c r="I427" s="71"/>
      <c r="J427" s="61">
        <f>J428</f>
        <v>55762</v>
      </c>
      <c r="K427" s="62"/>
    </row>
    <row r="428" spans="2:11" x14ac:dyDescent="0.2">
      <c r="B428" s="21"/>
      <c r="C428" s="22"/>
      <c r="D428" s="13"/>
      <c r="E428" s="13"/>
      <c r="F428" s="13"/>
      <c r="G428" s="76" t="s">
        <v>5</v>
      </c>
      <c r="H428" s="77"/>
      <c r="I428" s="78"/>
      <c r="J428" s="82">
        <f>J430</f>
        <v>55762</v>
      </c>
      <c r="K428" s="83"/>
    </row>
    <row r="429" spans="2:11" x14ac:dyDescent="0.2">
      <c r="B429" s="21"/>
      <c r="C429" s="22"/>
      <c r="D429" s="13"/>
      <c r="E429" s="13"/>
      <c r="F429" s="13"/>
      <c r="G429" s="89" t="s">
        <v>284</v>
      </c>
      <c r="H429" s="90"/>
      <c r="I429" s="91"/>
      <c r="J429" s="61">
        <f>J430</f>
        <v>55762</v>
      </c>
      <c r="K429" s="62"/>
    </row>
    <row r="430" spans="2:11" x14ac:dyDescent="0.2">
      <c r="B430" s="21"/>
      <c r="C430" s="22"/>
      <c r="D430" s="13"/>
      <c r="E430" s="13"/>
      <c r="F430" s="13"/>
      <c r="G430" s="79" t="s">
        <v>272</v>
      </c>
      <c r="H430" s="80"/>
      <c r="I430" s="81"/>
      <c r="J430" s="84">
        <f>J431+J432</f>
        <v>55762</v>
      </c>
      <c r="K430" s="85"/>
    </row>
    <row r="431" spans="2:11" x14ac:dyDescent="0.2">
      <c r="B431" s="118" t="s">
        <v>0</v>
      </c>
      <c r="C431" s="119"/>
      <c r="D431" s="13" t="s">
        <v>0</v>
      </c>
      <c r="E431" s="104" t="s">
        <v>272</v>
      </c>
      <c r="F431" s="13" t="s">
        <v>32</v>
      </c>
      <c r="G431" s="69" t="s">
        <v>33</v>
      </c>
      <c r="H431" s="70"/>
      <c r="I431" s="71"/>
      <c r="J431" s="61">
        <v>25000</v>
      </c>
      <c r="K431" s="62"/>
    </row>
    <row r="432" spans="2:11" ht="27.6" customHeight="1" x14ac:dyDescent="0.2">
      <c r="B432" s="118" t="s">
        <v>0</v>
      </c>
      <c r="C432" s="119"/>
      <c r="D432" s="13" t="s">
        <v>0</v>
      </c>
      <c r="E432" s="106"/>
      <c r="F432" s="13" t="s">
        <v>89</v>
      </c>
      <c r="G432" s="69" t="s">
        <v>90</v>
      </c>
      <c r="H432" s="70"/>
      <c r="I432" s="71"/>
      <c r="J432" s="61">
        <v>30762</v>
      </c>
      <c r="K432" s="62"/>
    </row>
    <row r="433" spans="2:11" x14ac:dyDescent="0.2">
      <c r="B433" s="118" t="s">
        <v>0</v>
      </c>
      <c r="C433" s="119"/>
      <c r="D433" s="13" t="s">
        <v>175</v>
      </c>
      <c r="E433" s="13"/>
      <c r="F433" s="13" t="s">
        <v>0</v>
      </c>
      <c r="G433" s="69" t="s">
        <v>176</v>
      </c>
      <c r="H433" s="70"/>
      <c r="I433" s="71"/>
      <c r="J433" s="61">
        <f>J434</f>
        <v>1216800</v>
      </c>
      <c r="K433" s="62"/>
    </row>
    <row r="434" spans="2:11" x14ac:dyDescent="0.2">
      <c r="B434" s="21"/>
      <c r="C434" s="22"/>
      <c r="D434" s="13"/>
      <c r="E434" s="13"/>
      <c r="F434" s="13"/>
      <c r="G434" s="76" t="s">
        <v>5</v>
      </c>
      <c r="H434" s="77"/>
      <c r="I434" s="78"/>
      <c r="J434" s="82">
        <f>J436</f>
        <v>1216800</v>
      </c>
      <c r="K434" s="83"/>
    </row>
    <row r="435" spans="2:11" x14ac:dyDescent="0.2">
      <c r="B435" s="21"/>
      <c r="C435" s="22"/>
      <c r="D435" s="13"/>
      <c r="E435" s="13"/>
      <c r="F435" s="13"/>
      <c r="G435" s="89" t="s">
        <v>284</v>
      </c>
      <c r="H435" s="90"/>
      <c r="I435" s="91"/>
      <c r="J435" s="61">
        <f>J436</f>
        <v>1216800</v>
      </c>
      <c r="K435" s="62"/>
    </row>
    <row r="436" spans="2:11" x14ac:dyDescent="0.2">
      <c r="B436" s="21"/>
      <c r="C436" s="22"/>
      <c r="D436" s="13"/>
      <c r="E436" s="13"/>
      <c r="F436" s="13"/>
      <c r="G436" s="79" t="s">
        <v>272</v>
      </c>
      <c r="H436" s="80"/>
      <c r="I436" s="81"/>
      <c r="J436" s="84">
        <f>J437</f>
        <v>1216800</v>
      </c>
      <c r="K436" s="85"/>
    </row>
    <row r="437" spans="2:11" ht="18" customHeight="1" x14ac:dyDescent="0.2">
      <c r="B437" s="118" t="s">
        <v>0</v>
      </c>
      <c r="C437" s="119"/>
      <c r="D437" s="13" t="s">
        <v>0</v>
      </c>
      <c r="E437" s="13" t="s">
        <v>272</v>
      </c>
      <c r="F437" s="13" t="s">
        <v>32</v>
      </c>
      <c r="G437" s="69" t="s">
        <v>33</v>
      </c>
      <c r="H437" s="70"/>
      <c r="I437" s="71"/>
      <c r="J437" s="61">
        <v>1216800</v>
      </c>
      <c r="K437" s="62"/>
    </row>
    <row r="438" spans="2:11" ht="49.15" customHeight="1" x14ac:dyDescent="0.2">
      <c r="B438" s="118" t="s">
        <v>0</v>
      </c>
      <c r="C438" s="119"/>
      <c r="D438" s="13" t="s">
        <v>177</v>
      </c>
      <c r="E438" s="13"/>
      <c r="F438" s="13" t="s">
        <v>0</v>
      </c>
      <c r="G438" s="69" t="s">
        <v>178</v>
      </c>
      <c r="H438" s="70"/>
      <c r="I438" s="71"/>
      <c r="J438" s="61">
        <f>J439</f>
        <v>673980</v>
      </c>
      <c r="K438" s="62"/>
    </row>
    <row r="439" spans="2:11" x14ac:dyDescent="0.2">
      <c r="B439" s="21"/>
      <c r="C439" s="22"/>
      <c r="D439" s="13"/>
      <c r="E439" s="13"/>
      <c r="F439" s="13"/>
      <c r="G439" s="76" t="s">
        <v>5</v>
      </c>
      <c r="H439" s="77"/>
      <c r="I439" s="78"/>
      <c r="J439" s="84">
        <f>J440+J444+J446</f>
        <v>673980</v>
      </c>
      <c r="K439" s="85"/>
    </row>
    <row r="440" spans="2:11" x14ac:dyDescent="0.2">
      <c r="B440" s="21"/>
      <c r="C440" s="22"/>
      <c r="D440" s="13"/>
      <c r="E440" s="13"/>
      <c r="F440" s="13"/>
      <c r="G440" s="79" t="s">
        <v>6</v>
      </c>
      <c r="H440" s="80"/>
      <c r="I440" s="81"/>
      <c r="J440" s="84">
        <f>J441</f>
        <v>224080</v>
      </c>
      <c r="K440" s="85"/>
    </row>
    <row r="441" spans="2:11" ht="43.15" customHeight="1" x14ac:dyDescent="0.2">
      <c r="B441" s="118" t="s">
        <v>0</v>
      </c>
      <c r="C441" s="119"/>
      <c r="D441" s="13" t="s">
        <v>0</v>
      </c>
      <c r="E441" s="13" t="s">
        <v>6</v>
      </c>
      <c r="F441" s="13" t="s">
        <v>155</v>
      </c>
      <c r="G441" s="69" t="s">
        <v>156</v>
      </c>
      <c r="H441" s="70"/>
      <c r="I441" s="71"/>
      <c r="J441" s="61">
        <f>J442+J443</f>
        <v>224080</v>
      </c>
      <c r="K441" s="62"/>
    </row>
    <row r="442" spans="2:11" ht="25.5" customHeight="1" x14ac:dyDescent="0.2">
      <c r="B442" s="21"/>
      <c r="C442" s="22"/>
      <c r="D442" s="13"/>
      <c r="E442" s="13"/>
      <c r="F442" s="13"/>
      <c r="G442" s="58" t="s">
        <v>315</v>
      </c>
      <c r="H442" s="59"/>
      <c r="I442" s="60"/>
      <c r="J442" s="61">
        <v>150480</v>
      </c>
      <c r="K442" s="62"/>
    </row>
    <row r="443" spans="2:11" ht="37.5" customHeight="1" x14ac:dyDescent="0.2">
      <c r="B443" s="21"/>
      <c r="C443" s="22"/>
      <c r="D443" s="13"/>
      <c r="E443" s="13"/>
      <c r="F443" s="13"/>
      <c r="G443" s="58" t="s">
        <v>310</v>
      </c>
      <c r="H443" s="59"/>
      <c r="I443" s="60"/>
      <c r="J443" s="63">
        <v>73600</v>
      </c>
      <c r="K443" s="64"/>
    </row>
    <row r="444" spans="2:11" x14ac:dyDescent="0.2">
      <c r="B444" s="21"/>
      <c r="C444" s="22"/>
      <c r="D444" s="13"/>
      <c r="E444" s="13"/>
      <c r="F444" s="13"/>
      <c r="G444" s="79" t="s">
        <v>274</v>
      </c>
      <c r="H444" s="80"/>
      <c r="I444" s="81"/>
      <c r="J444" s="124">
        <f>J445</f>
        <v>4700</v>
      </c>
      <c r="K444" s="125"/>
    </row>
    <row r="445" spans="2:11" ht="20.25" customHeight="1" x14ac:dyDescent="0.2">
      <c r="B445" s="118" t="s">
        <v>0</v>
      </c>
      <c r="C445" s="119"/>
      <c r="D445" s="13" t="s">
        <v>0</v>
      </c>
      <c r="E445" s="13" t="s">
        <v>274</v>
      </c>
      <c r="F445" s="13" t="s">
        <v>157</v>
      </c>
      <c r="G445" s="69" t="s">
        <v>158</v>
      </c>
      <c r="H445" s="70"/>
      <c r="I445" s="71"/>
      <c r="J445" s="61">
        <v>4700</v>
      </c>
      <c r="K445" s="62"/>
    </row>
    <row r="446" spans="2:11" x14ac:dyDescent="0.2">
      <c r="B446" s="21"/>
      <c r="C446" s="22"/>
      <c r="D446" s="13"/>
      <c r="E446" s="13"/>
      <c r="F446" s="13"/>
      <c r="G446" s="89" t="s">
        <v>284</v>
      </c>
      <c r="H446" s="90"/>
      <c r="I446" s="91"/>
      <c r="J446" s="61">
        <f>J447+J455</f>
        <v>445200</v>
      </c>
      <c r="K446" s="62"/>
    </row>
    <row r="447" spans="2:11" x14ac:dyDescent="0.2">
      <c r="B447" s="21"/>
      <c r="C447" s="22"/>
      <c r="D447" s="13"/>
      <c r="E447" s="13"/>
      <c r="F447" s="13"/>
      <c r="G447" s="79" t="s">
        <v>8</v>
      </c>
      <c r="H447" s="80"/>
      <c r="I447" s="81"/>
      <c r="J447" s="84">
        <f>J448+J449+J450+J451+J452+J453+J454</f>
        <v>423100</v>
      </c>
      <c r="K447" s="85"/>
    </row>
    <row r="448" spans="2:11" x14ac:dyDescent="0.2">
      <c r="B448" s="118" t="s">
        <v>0</v>
      </c>
      <c r="C448" s="119"/>
      <c r="D448" s="13" t="s">
        <v>0</v>
      </c>
      <c r="E448" s="104" t="s">
        <v>8</v>
      </c>
      <c r="F448" s="13" t="s">
        <v>95</v>
      </c>
      <c r="G448" s="69" t="s">
        <v>96</v>
      </c>
      <c r="H448" s="70"/>
      <c r="I448" s="71"/>
      <c r="J448" s="61">
        <v>256300</v>
      </c>
      <c r="K448" s="62"/>
    </row>
    <row r="449" spans="2:11" x14ac:dyDescent="0.2">
      <c r="B449" s="118" t="s">
        <v>0</v>
      </c>
      <c r="C449" s="119"/>
      <c r="D449" s="13" t="s">
        <v>0</v>
      </c>
      <c r="E449" s="105"/>
      <c r="F449" s="13" t="s">
        <v>111</v>
      </c>
      <c r="G449" s="69" t="s">
        <v>112</v>
      </c>
      <c r="H449" s="70"/>
      <c r="I449" s="71"/>
      <c r="J449" s="61">
        <v>12400</v>
      </c>
      <c r="K449" s="62"/>
    </row>
    <row r="450" spans="2:11" x14ac:dyDescent="0.2">
      <c r="B450" s="118" t="s">
        <v>0</v>
      </c>
      <c r="C450" s="119"/>
      <c r="D450" s="13" t="s">
        <v>0</v>
      </c>
      <c r="E450" s="105"/>
      <c r="F450" s="13" t="s">
        <v>97</v>
      </c>
      <c r="G450" s="69" t="s">
        <v>98</v>
      </c>
      <c r="H450" s="70"/>
      <c r="I450" s="71"/>
      <c r="J450" s="61">
        <v>60900</v>
      </c>
      <c r="K450" s="62"/>
    </row>
    <row r="451" spans="2:11" x14ac:dyDescent="0.2">
      <c r="B451" s="118" t="s">
        <v>0</v>
      </c>
      <c r="C451" s="119"/>
      <c r="D451" s="13" t="s">
        <v>0</v>
      </c>
      <c r="E451" s="105"/>
      <c r="F451" s="13" t="s">
        <v>99</v>
      </c>
      <c r="G451" s="69" t="s">
        <v>100</v>
      </c>
      <c r="H451" s="70"/>
      <c r="I451" s="71"/>
      <c r="J451" s="61">
        <v>8900</v>
      </c>
      <c r="K451" s="62"/>
    </row>
    <row r="452" spans="2:11" x14ac:dyDescent="0.2">
      <c r="B452" s="118" t="s">
        <v>0</v>
      </c>
      <c r="C452" s="119"/>
      <c r="D452" s="13" t="s">
        <v>0</v>
      </c>
      <c r="E452" s="105"/>
      <c r="F452" s="13" t="s">
        <v>101</v>
      </c>
      <c r="G452" s="69" t="s">
        <v>102</v>
      </c>
      <c r="H452" s="70"/>
      <c r="I452" s="71"/>
      <c r="J452" s="61">
        <v>800</v>
      </c>
      <c r="K452" s="62"/>
    </row>
    <row r="453" spans="2:11" x14ac:dyDescent="0.2">
      <c r="B453" s="118" t="s">
        <v>0</v>
      </c>
      <c r="C453" s="119"/>
      <c r="D453" s="13" t="s">
        <v>0</v>
      </c>
      <c r="E453" s="105"/>
      <c r="F453" s="13" t="s">
        <v>161</v>
      </c>
      <c r="G453" s="69" t="s">
        <v>162</v>
      </c>
      <c r="H453" s="70"/>
      <c r="I453" s="71"/>
      <c r="J453" s="61">
        <v>75100</v>
      </c>
      <c r="K453" s="62"/>
    </row>
    <row r="454" spans="2:11" x14ac:dyDescent="0.2">
      <c r="B454" s="118" t="s">
        <v>0</v>
      </c>
      <c r="C454" s="119"/>
      <c r="D454" s="13" t="s">
        <v>0</v>
      </c>
      <c r="E454" s="106"/>
      <c r="F454" s="13" t="s">
        <v>163</v>
      </c>
      <c r="G454" s="69" t="s">
        <v>164</v>
      </c>
      <c r="H454" s="70"/>
      <c r="I454" s="71"/>
      <c r="J454" s="61">
        <v>8700</v>
      </c>
      <c r="K454" s="62"/>
    </row>
    <row r="455" spans="2:11" x14ac:dyDescent="0.2">
      <c r="B455" s="21"/>
      <c r="C455" s="22"/>
      <c r="D455" s="13"/>
      <c r="E455" s="13"/>
      <c r="F455" s="13"/>
      <c r="G455" s="79" t="s">
        <v>272</v>
      </c>
      <c r="H455" s="80"/>
      <c r="I455" s="81"/>
      <c r="J455" s="84">
        <f>J456+J457+J458</f>
        <v>22100</v>
      </c>
      <c r="K455" s="85"/>
    </row>
    <row r="456" spans="2:11" x14ac:dyDescent="0.2">
      <c r="B456" s="118" t="s">
        <v>0</v>
      </c>
      <c r="C456" s="119"/>
      <c r="D456" s="13" t="s">
        <v>0</v>
      </c>
      <c r="E456" s="104" t="s">
        <v>272</v>
      </c>
      <c r="F456" s="13" t="s">
        <v>159</v>
      </c>
      <c r="G456" s="69" t="s">
        <v>160</v>
      </c>
      <c r="H456" s="70"/>
      <c r="I456" s="71"/>
      <c r="J456" s="61">
        <v>2500</v>
      </c>
      <c r="K456" s="62"/>
    </row>
    <row r="457" spans="2:11" x14ac:dyDescent="0.2">
      <c r="B457" s="118" t="s">
        <v>0</v>
      </c>
      <c r="C457" s="119"/>
      <c r="D457" s="13" t="s">
        <v>0</v>
      </c>
      <c r="E457" s="105"/>
      <c r="F457" s="13" t="s">
        <v>117</v>
      </c>
      <c r="G457" s="69" t="s">
        <v>118</v>
      </c>
      <c r="H457" s="70"/>
      <c r="I457" s="71"/>
      <c r="J457" s="61">
        <v>1100</v>
      </c>
      <c r="K457" s="62"/>
    </row>
    <row r="458" spans="2:11" x14ac:dyDescent="0.2">
      <c r="B458" s="118" t="s">
        <v>0</v>
      </c>
      <c r="C458" s="119"/>
      <c r="D458" s="13" t="s">
        <v>0</v>
      </c>
      <c r="E458" s="106"/>
      <c r="F458" s="13" t="s">
        <v>121</v>
      </c>
      <c r="G458" s="69" t="s">
        <v>122</v>
      </c>
      <c r="H458" s="70"/>
      <c r="I458" s="71"/>
      <c r="J458" s="61">
        <v>18500</v>
      </c>
      <c r="K458" s="62"/>
    </row>
    <row r="459" spans="2:11" ht="37.15" customHeight="1" x14ac:dyDescent="0.2">
      <c r="B459" s="118" t="s">
        <v>0</v>
      </c>
      <c r="C459" s="119"/>
      <c r="D459" s="13" t="s">
        <v>179</v>
      </c>
      <c r="E459" s="13"/>
      <c r="F459" s="13" t="s">
        <v>0</v>
      </c>
      <c r="G459" s="69" t="s">
        <v>180</v>
      </c>
      <c r="H459" s="70"/>
      <c r="I459" s="71"/>
      <c r="J459" s="61">
        <f>J460</f>
        <v>1857100</v>
      </c>
      <c r="K459" s="62"/>
    </row>
    <row r="460" spans="2:11" x14ac:dyDescent="0.2">
      <c r="B460" s="21"/>
      <c r="C460" s="22"/>
      <c r="D460" s="13"/>
      <c r="E460" s="13"/>
      <c r="F460" s="13"/>
      <c r="G460" s="76" t="s">
        <v>5</v>
      </c>
      <c r="H460" s="77"/>
      <c r="I460" s="78"/>
      <c r="J460" s="82">
        <f>J461+J465+J468+J476</f>
        <v>1857100</v>
      </c>
      <c r="K460" s="83"/>
    </row>
    <row r="461" spans="2:11" x14ac:dyDescent="0.2">
      <c r="B461" s="21"/>
      <c r="C461" s="22"/>
      <c r="D461" s="13"/>
      <c r="E461" s="13"/>
      <c r="F461" s="13"/>
      <c r="G461" s="79" t="s">
        <v>6</v>
      </c>
      <c r="H461" s="80"/>
      <c r="I461" s="81"/>
      <c r="J461" s="84">
        <f>J462</f>
        <v>618720</v>
      </c>
      <c r="K461" s="85"/>
    </row>
    <row r="462" spans="2:11" ht="39.75" customHeight="1" x14ac:dyDescent="0.2">
      <c r="B462" s="118" t="s">
        <v>0</v>
      </c>
      <c r="C462" s="119"/>
      <c r="D462" s="13" t="s">
        <v>0</v>
      </c>
      <c r="E462" s="13"/>
      <c r="F462" s="13" t="s">
        <v>155</v>
      </c>
      <c r="G462" s="69" t="s">
        <v>156</v>
      </c>
      <c r="H462" s="70"/>
      <c r="I462" s="71"/>
      <c r="J462" s="61">
        <f>J463+J464</f>
        <v>618720</v>
      </c>
      <c r="K462" s="62"/>
    </row>
    <row r="463" spans="2:11" ht="28.5" customHeight="1" x14ac:dyDescent="0.2">
      <c r="B463" s="21"/>
      <c r="C463" s="22"/>
      <c r="D463" s="13"/>
      <c r="E463" s="13"/>
      <c r="F463" s="13"/>
      <c r="G463" s="58" t="s">
        <v>315</v>
      </c>
      <c r="H463" s="59"/>
      <c r="I463" s="60"/>
      <c r="J463" s="61">
        <v>233120</v>
      </c>
      <c r="K463" s="62"/>
    </row>
    <row r="464" spans="2:11" ht="37.9" customHeight="1" x14ac:dyDescent="0.2">
      <c r="B464" s="21"/>
      <c r="C464" s="22"/>
      <c r="D464" s="13"/>
      <c r="E464" s="13"/>
      <c r="F464" s="13"/>
      <c r="G464" s="58" t="s">
        <v>310</v>
      </c>
      <c r="H464" s="59"/>
      <c r="I464" s="60"/>
      <c r="J464" s="61">
        <v>385600</v>
      </c>
      <c r="K464" s="62"/>
    </row>
    <row r="465" spans="2:11" x14ac:dyDescent="0.2">
      <c r="B465" s="21"/>
      <c r="C465" s="22"/>
      <c r="D465" s="13"/>
      <c r="E465" s="13"/>
      <c r="F465" s="13"/>
      <c r="G465" s="79" t="s">
        <v>274</v>
      </c>
      <c r="H465" s="80"/>
      <c r="I465" s="81"/>
      <c r="J465" s="84">
        <f>J466</f>
        <v>35820</v>
      </c>
      <c r="K465" s="85"/>
    </row>
    <row r="466" spans="2:11" x14ac:dyDescent="0.2">
      <c r="B466" s="118" t="s">
        <v>0</v>
      </c>
      <c r="C466" s="119"/>
      <c r="D466" s="13" t="s">
        <v>0</v>
      </c>
      <c r="E466" s="13"/>
      <c r="F466" s="13" t="s">
        <v>157</v>
      </c>
      <c r="G466" s="69" t="s">
        <v>158</v>
      </c>
      <c r="H466" s="70"/>
      <c r="I466" s="71"/>
      <c r="J466" s="61">
        <v>35820</v>
      </c>
      <c r="K466" s="62"/>
    </row>
    <row r="467" spans="2:11" x14ac:dyDescent="0.2">
      <c r="B467" s="21"/>
      <c r="C467" s="22"/>
      <c r="D467" s="13"/>
      <c r="E467" s="13"/>
      <c r="F467" s="13"/>
      <c r="G467" s="89" t="s">
        <v>284</v>
      </c>
      <c r="H467" s="90"/>
      <c r="I467" s="91"/>
      <c r="J467" s="61">
        <f>J468+J476</f>
        <v>1202560</v>
      </c>
      <c r="K467" s="62"/>
    </row>
    <row r="468" spans="2:11" x14ac:dyDescent="0.2">
      <c r="B468" s="21"/>
      <c r="C468" s="22"/>
      <c r="D468" s="13"/>
      <c r="E468" s="13"/>
      <c r="F468" s="13"/>
      <c r="G468" s="79" t="s">
        <v>8</v>
      </c>
      <c r="H468" s="80"/>
      <c r="I468" s="81"/>
      <c r="J468" s="84">
        <f>J469+J470+J471+J472+J473+J474+J475</f>
        <v>1137330</v>
      </c>
      <c r="K468" s="85"/>
    </row>
    <row r="469" spans="2:11" x14ac:dyDescent="0.2">
      <c r="B469" s="118" t="s">
        <v>0</v>
      </c>
      <c r="C469" s="119"/>
      <c r="D469" s="13" t="s">
        <v>0</v>
      </c>
      <c r="E469" s="104" t="s">
        <v>8</v>
      </c>
      <c r="F469" s="13" t="s">
        <v>95</v>
      </c>
      <c r="G469" s="69" t="s">
        <v>96</v>
      </c>
      <c r="H469" s="70"/>
      <c r="I469" s="71"/>
      <c r="J469" s="61">
        <v>338600</v>
      </c>
      <c r="K469" s="62"/>
    </row>
    <row r="470" spans="2:11" x14ac:dyDescent="0.2">
      <c r="B470" s="118" t="s">
        <v>0</v>
      </c>
      <c r="C470" s="119"/>
      <c r="D470" s="13" t="s">
        <v>0</v>
      </c>
      <c r="E470" s="105"/>
      <c r="F470" s="13" t="s">
        <v>111</v>
      </c>
      <c r="G470" s="69" t="s">
        <v>112</v>
      </c>
      <c r="H470" s="70"/>
      <c r="I470" s="71"/>
      <c r="J470" s="61">
        <v>27800</v>
      </c>
      <c r="K470" s="62"/>
    </row>
    <row r="471" spans="2:11" x14ac:dyDescent="0.2">
      <c r="B471" s="118" t="s">
        <v>0</v>
      </c>
      <c r="C471" s="119"/>
      <c r="D471" s="13" t="s">
        <v>0</v>
      </c>
      <c r="E471" s="105"/>
      <c r="F471" s="13" t="s">
        <v>97</v>
      </c>
      <c r="G471" s="69" t="s">
        <v>98</v>
      </c>
      <c r="H471" s="70"/>
      <c r="I471" s="71"/>
      <c r="J471" s="61">
        <v>165800</v>
      </c>
      <c r="K471" s="62"/>
    </row>
    <row r="472" spans="2:11" x14ac:dyDescent="0.2">
      <c r="B472" s="118" t="s">
        <v>0</v>
      </c>
      <c r="C472" s="119"/>
      <c r="D472" s="13" t="s">
        <v>0</v>
      </c>
      <c r="E472" s="105"/>
      <c r="F472" s="13" t="s">
        <v>99</v>
      </c>
      <c r="G472" s="69" t="s">
        <v>100</v>
      </c>
      <c r="H472" s="70"/>
      <c r="I472" s="71"/>
      <c r="J472" s="61">
        <v>23910</v>
      </c>
      <c r="K472" s="62"/>
    </row>
    <row r="473" spans="2:11" x14ac:dyDescent="0.2">
      <c r="B473" s="118" t="s">
        <v>0</v>
      </c>
      <c r="C473" s="119"/>
      <c r="D473" s="13" t="s">
        <v>0</v>
      </c>
      <c r="E473" s="105"/>
      <c r="F473" s="13" t="s">
        <v>101</v>
      </c>
      <c r="G473" s="69" t="s">
        <v>102</v>
      </c>
      <c r="H473" s="70"/>
      <c r="I473" s="71"/>
      <c r="J473" s="61">
        <v>3620</v>
      </c>
      <c r="K473" s="62"/>
    </row>
    <row r="474" spans="2:11" x14ac:dyDescent="0.2">
      <c r="B474" s="118" t="s">
        <v>0</v>
      </c>
      <c r="C474" s="119"/>
      <c r="D474" s="13" t="s">
        <v>0</v>
      </c>
      <c r="E474" s="105"/>
      <c r="F474" s="13" t="s">
        <v>161</v>
      </c>
      <c r="G474" s="69" t="s">
        <v>162</v>
      </c>
      <c r="H474" s="70"/>
      <c r="I474" s="71"/>
      <c r="J474" s="61">
        <v>541400</v>
      </c>
      <c r="K474" s="62"/>
    </row>
    <row r="475" spans="2:11" x14ac:dyDescent="0.2">
      <c r="B475" s="118" t="s">
        <v>0</v>
      </c>
      <c r="C475" s="119"/>
      <c r="D475" s="13" t="s">
        <v>0</v>
      </c>
      <c r="E475" s="106"/>
      <c r="F475" s="13" t="s">
        <v>163</v>
      </c>
      <c r="G475" s="69" t="s">
        <v>164</v>
      </c>
      <c r="H475" s="70"/>
      <c r="I475" s="71"/>
      <c r="J475" s="61">
        <v>36200</v>
      </c>
      <c r="K475" s="62"/>
    </row>
    <row r="476" spans="2:11" x14ac:dyDescent="0.2">
      <c r="B476" s="21"/>
      <c r="C476" s="22"/>
      <c r="D476" s="13"/>
      <c r="E476" s="13"/>
      <c r="F476" s="13"/>
      <c r="G476" s="79" t="s">
        <v>272</v>
      </c>
      <c r="H476" s="80"/>
      <c r="I476" s="81"/>
      <c r="J476" s="84">
        <f>J477+J478+J479</f>
        <v>65230</v>
      </c>
      <c r="K476" s="85"/>
    </row>
    <row r="477" spans="2:11" x14ac:dyDescent="0.2">
      <c r="B477" s="118" t="s">
        <v>0</v>
      </c>
      <c r="C477" s="119"/>
      <c r="D477" s="13" t="s">
        <v>0</v>
      </c>
      <c r="E477" s="104" t="s">
        <v>272</v>
      </c>
      <c r="F477" s="13" t="s">
        <v>159</v>
      </c>
      <c r="G477" s="69" t="s">
        <v>160</v>
      </c>
      <c r="H477" s="70"/>
      <c r="I477" s="71"/>
      <c r="J477" s="61">
        <v>4530</v>
      </c>
      <c r="K477" s="62"/>
    </row>
    <row r="478" spans="2:11" x14ac:dyDescent="0.2">
      <c r="B478" s="118" t="s">
        <v>0</v>
      </c>
      <c r="C478" s="119"/>
      <c r="D478" s="13" t="s">
        <v>0</v>
      </c>
      <c r="E478" s="105"/>
      <c r="F478" s="13" t="s">
        <v>117</v>
      </c>
      <c r="G478" s="69" t="s">
        <v>118</v>
      </c>
      <c r="H478" s="70"/>
      <c r="I478" s="71"/>
      <c r="J478" s="61">
        <v>1800</v>
      </c>
      <c r="K478" s="62"/>
    </row>
    <row r="479" spans="2:11" x14ac:dyDescent="0.2">
      <c r="B479" s="118" t="s">
        <v>0</v>
      </c>
      <c r="C479" s="119"/>
      <c r="D479" s="13" t="s">
        <v>0</v>
      </c>
      <c r="E479" s="106"/>
      <c r="F479" s="13" t="s">
        <v>121</v>
      </c>
      <c r="G479" s="69" t="s">
        <v>122</v>
      </c>
      <c r="H479" s="70"/>
      <c r="I479" s="71"/>
      <c r="J479" s="61">
        <v>58900</v>
      </c>
      <c r="K479" s="62"/>
    </row>
    <row r="480" spans="2:11" x14ac:dyDescent="0.2">
      <c r="B480" s="118" t="s">
        <v>0</v>
      </c>
      <c r="C480" s="119"/>
      <c r="D480" s="13" t="s">
        <v>181</v>
      </c>
      <c r="E480" s="13"/>
      <c r="F480" s="13" t="s">
        <v>0</v>
      </c>
      <c r="G480" s="69" t="s">
        <v>56</v>
      </c>
      <c r="H480" s="70"/>
      <c r="I480" s="71"/>
      <c r="J480" s="61">
        <f>J481+J491</f>
        <v>3010327.1</v>
      </c>
      <c r="K480" s="62"/>
    </row>
    <row r="481" spans="2:11" x14ac:dyDescent="0.2">
      <c r="B481" s="21"/>
      <c r="C481" s="22"/>
      <c r="D481" s="13"/>
      <c r="E481" s="13"/>
      <c r="F481" s="13"/>
      <c r="G481" s="76" t="s">
        <v>5</v>
      </c>
      <c r="H481" s="77"/>
      <c r="I481" s="78"/>
      <c r="J481" s="82">
        <f>J482</f>
        <v>132100</v>
      </c>
      <c r="K481" s="83"/>
    </row>
    <row r="482" spans="2:11" x14ac:dyDescent="0.2">
      <c r="B482" s="21"/>
      <c r="C482" s="22"/>
      <c r="D482" s="13"/>
      <c r="E482" s="13"/>
      <c r="F482" s="13"/>
      <c r="G482" s="89" t="s">
        <v>284</v>
      </c>
      <c r="H482" s="90"/>
      <c r="I482" s="91"/>
      <c r="J482" s="61">
        <f>J483+J485</f>
        <v>132100</v>
      </c>
      <c r="K482" s="62"/>
    </row>
    <row r="483" spans="2:11" x14ac:dyDescent="0.2">
      <c r="B483" s="21"/>
      <c r="C483" s="22"/>
      <c r="D483" s="13"/>
      <c r="E483" s="13"/>
      <c r="F483" s="13"/>
      <c r="G483" s="79" t="s">
        <v>8</v>
      </c>
      <c r="H483" s="80"/>
      <c r="I483" s="81"/>
      <c r="J483" s="84">
        <f>J484</f>
        <v>1500</v>
      </c>
      <c r="K483" s="85"/>
    </row>
    <row r="484" spans="2:11" x14ac:dyDescent="0.2">
      <c r="B484" s="118" t="s">
        <v>0</v>
      </c>
      <c r="C484" s="119"/>
      <c r="D484" s="13" t="s">
        <v>0</v>
      </c>
      <c r="E484" s="13"/>
      <c r="F484" s="13" t="s">
        <v>115</v>
      </c>
      <c r="G484" s="69" t="s">
        <v>116</v>
      </c>
      <c r="H484" s="70"/>
      <c r="I484" s="71"/>
      <c r="J484" s="61">
        <v>1500</v>
      </c>
      <c r="K484" s="62"/>
    </row>
    <row r="485" spans="2:11" x14ac:dyDescent="0.2">
      <c r="B485" s="21"/>
      <c r="C485" s="22"/>
      <c r="D485" s="13"/>
      <c r="E485" s="13"/>
      <c r="F485" s="13"/>
      <c r="G485" s="79" t="s">
        <v>272</v>
      </c>
      <c r="H485" s="80"/>
      <c r="I485" s="81"/>
      <c r="J485" s="84">
        <f>J486+J489</f>
        <v>130600</v>
      </c>
      <c r="K485" s="85"/>
    </row>
    <row r="486" spans="2:11" x14ac:dyDescent="0.2">
      <c r="B486" s="21"/>
      <c r="C486" s="22"/>
      <c r="D486" s="13"/>
      <c r="E486" s="13"/>
      <c r="F486" s="13" t="s">
        <v>32</v>
      </c>
      <c r="G486" s="69" t="s">
        <v>33</v>
      </c>
      <c r="H486" s="70"/>
      <c r="I486" s="71"/>
      <c r="J486" s="61">
        <f>J487</f>
        <v>5000</v>
      </c>
      <c r="K486" s="62"/>
    </row>
    <row r="487" spans="2:11" x14ac:dyDescent="0.2">
      <c r="B487" s="21"/>
      <c r="C487" s="22"/>
      <c r="D487" s="13"/>
      <c r="E487" s="13"/>
      <c r="F487" s="13"/>
      <c r="G487" s="86" t="s">
        <v>49</v>
      </c>
      <c r="H487" s="87"/>
      <c r="I487" s="88"/>
      <c r="J487" s="74">
        <f>J488</f>
        <v>5000</v>
      </c>
      <c r="K487" s="75"/>
    </row>
    <row r="488" spans="2:11" ht="28.15" customHeight="1" x14ac:dyDescent="0.2">
      <c r="B488" s="21"/>
      <c r="C488" s="22"/>
      <c r="D488" s="13"/>
      <c r="E488" s="13"/>
      <c r="F488" s="13"/>
      <c r="G488" s="58" t="s">
        <v>351</v>
      </c>
      <c r="H488" s="59"/>
      <c r="I488" s="60"/>
      <c r="J488" s="72">
        <v>5000</v>
      </c>
      <c r="K488" s="73"/>
    </row>
    <row r="489" spans="2:11" x14ac:dyDescent="0.2">
      <c r="B489" s="118" t="s">
        <v>0</v>
      </c>
      <c r="C489" s="119"/>
      <c r="D489" s="13" t="s">
        <v>0</v>
      </c>
      <c r="E489" s="13"/>
      <c r="F489" s="13" t="s">
        <v>121</v>
      </c>
      <c r="G489" s="69" t="s">
        <v>122</v>
      </c>
      <c r="H489" s="70"/>
      <c r="I489" s="71"/>
      <c r="J489" s="61">
        <v>125600</v>
      </c>
      <c r="K489" s="62"/>
    </row>
    <row r="490" spans="2:11" ht="24.75" customHeight="1" x14ac:dyDescent="0.2">
      <c r="B490" s="21"/>
      <c r="C490" s="22"/>
      <c r="D490" s="13"/>
      <c r="E490" s="13"/>
      <c r="F490" s="13"/>
      <c r="G490" s="69" t="s">
        <v>366</v>
      </c>
      <c r="H490" s="70"/>
      <c r="I490" s="71"/>
      <c r="J490" s="44"/>
      <c r="K490" s="45">
        <f>J503+J505</f>
        <v>1825930</v>
      </c>
    </row>
    <row r="491" spans="2:11" x14ac:dyDescent="0.2">
      <c r="B491" s="21"/>
      <c r="C491" s="22"/>
      <c r="D491" s="13"/>
      <c r="E491" s="13"/>
      <c r="F491" s="13"/>
      <c r="G491" s="79" t="s">
        <v>18</v>
      </c>
      <c r="H491" s="80"/>
      <c r="I491" s="81"/>
      <c r="J491" s="84">
        <f>J492</f>
        <v>2878227.1</v>
      </c>
      <c r="K491" s="85"/>
    </row>
    <row r="492" spans="2:11" x14ac:dyDescent="0.2">
      <c r="B492" s="21"/>
      <c r="C492" s="22"/>
      <c r="D492" s="13"/>
      <c r="E492" s="13"/>
      <c r="F492" s="13"/>
      <c r="G492" s="69" t="s">
        <v>7</v>
      </c>
      <c r="H492" s="70"/>
      <c r="I492" s="71"/>
      <c r="J492" s="61">
        <f>J493+J503+J505</f>
        <v>2878227.1</v>
      </c>
      <c r="K492" s="62"/>
    </row>
    <row r="493" spans="2:11" x14ac:dyDescent="0.2">
      <c r="B493" s="118" t="s">
        <v>0</v>
      </c>
      <c r="C493" s="119"/>
      <c r="D493" s="13" t="s">
        <v>0</v>
      </c>
      <c r="E493" s="104" t="s">
        <v>7</v>
      </c>
      <c r="F493" s="13" t="s">
        <v>19</v>
      </c>
      <c r="G493" s="69" t="s">
        <v>20</v>
      </c>
      <c r="H493" s="70"/>
      <c r="I493" s="71"/>
      <c r="J493" s="61">
        <f>K494+K495+K496+K497+K498+K499+J500</f>
        <v>1052297.1000000001</v>
      </c>
      <c r="K493" s="62"/>
    </row>
    <row r="494" spans="2:11" ht="24.75" customHeight="1" x14ac:dyDescent="0.2">
      <c r="B494" s="21"/>
      <c r="C494" s="22"/>
      <c r="D494" s="13"/>
      <c r="E494" s="105"/>
      <c r="F494" s="13"/>
      <c r="G494" s="58" t="s">
        <v>354</v>
      </c>
      <c r="H494" s="59"/>
      <c r="I494" s="60"/>
      <c r="J494" s="44"/>
      <c r="K494" s="45">
        <v>80000</v>
      </c>
    </row>
    <row r="495" spans="2:11" ht="24" customHeight="1" x14ac:dyDescent="0.2">
      <c r="B495" s="21"/>
      <c r="C495" s="22"/>
      <c r="D495" s="13"/>
      <c r="E495" s="105"/>
      <c r="F495" s="13"/>
      <c r="G495" s="58" t="s">
        <v>355</v>
      </c>
      <c r="H495" s="59"/>
      <c r="I495" s="60"/>
      <c r="J495" s="44"/>
      <c r="K495" s="45">
        <v>300000</v>
      </c>
    </row>
    <row r="496" spans="2:11" x14ac:dyDescent="0.2">
      <c r="B496" s="21"/>
      <c r="C496" s="22"/>
      <c r="D496" s="13"/>
      <c r="E496" s="105"/>
      <c r="F496" s="13"/>
      <c r="G496" s="58" t="s">
        <v>356</v>
      </c>
      <c r="H496" s="59"/>
      <c r="I496" s="60"/>
      <c r="J496" s="44"/>
      <c r="K496" s="45">
        <v>50000</v>
      </c>
    </row>
    <row r="497" spans="2:13" x14ac:dyDescent="0.2">
      <c r="B497" s="21"/>
      <c r="C497" s="22"/>
      <c r="D497" s="13"/>
      <c r="E497" s="105"/>
      <c r="F497" s="13"/>
      <c r="G497" s="58" t="s">
        <v>357</v>
      </c>
      <c r="H497" s="59"/>
      <c r="I497" s="60"/>
      <c r="J497" s="44"/>
      <c r="K497" s="45">
        <v>150000</v>
      </c>
    </row>
    <row r="498" spans="2:13" x14ac:dyDescent="0.2">
      <c r="B498" s="21"/>
      <c r="C498" s="22"/>
      <c r="D498" s="13"/>
      <c r="E498" s="105"/>
      <c r="F498" s="13"/>
      <c r="G498" s="58" t="s">
        <v>286</v>
      </c>
      <c r="H498" s="59"/>
      <c r="I498" s="60"/>
      <c r="J498" s="44"/>
      <c r="K498" s="45">
        <v>273811.5</v>
      </c>
    </row>
    <row r="499" spans="2:13" ht="14.25" customHeight="1" x14ac:dyDescent="0.2">
      <c r="B499" s="21"/>
      <c r="C499" s="22"/>
      <c r="D499" s="13"/>
      <c r="E499" s="105"/>
      <c r="F499" s="13"/>
      <c r="G499" s="58" t="s">
        <v>368</v>
      </c>
      <c r="H499" s="59"/>
      <c r="I499" s="60"/>
      <c r="J499" s="44"/>
      <c r="K499" s="45">
        <v>150000</v>
      </c>
    </row>
    <row r="500" spans="2:13" x14ac:dyDescent="0.2">
      <c r="B500" s="21"/>
      <c r="C500" s="22"/>
      <c r="D500" s="13"/>
      <c r="E500" s="105"/>
      <c r="F500" s="13"/>
      <c r="G500" s="86" t="s">
        <v>49</v>
      </c>
      <c r="H500" s="87"/>
      <c r="I500" s="88"/>
      <c r="J500" s="74">
        <f>SUM(J501:K502)</f>
        <v>48485.599999999999</v>
      </c>
      <c r="K500" s="75"/>
      <c r="M500" s="3"/>
    </row>
    <row r="501" spans="2:13" ht="24.6" customHeight="1" x14ac:dyDescent="0.2">
      <c r="B501" s="21"/>
      <c r="C501" s="22"/>
      <c r="D501" s="13"/>
      <c r="E501" s="105"/>
      <c r="F501" s="13"/>
      <c r="G501" s="58" t="s">
        <v>352</v>
      </c>
      <c r="H501" s="59"/>
      <c r="I501" s="60"/>
      <c r="J501" s="158">
        <v>29485.599999999999</v>
      </c>
      <c r="K501" s="159"/>
    </row>
    <row r="502" spans="2:13" ht="24" customHeight="1" x14ac:dyDescent="0.2">
      <c r="B502" s="21"/>
      <c r="C502" s="22"/>
      <c r="D502" s="13"/>
      <c r="E502" s="105"/>
      <c r="F502" s="13"/>
      <c r="G502" s="58" t="s">
        <v>353</v>
      </c>
      <c r="H502" s="59"/>
      <c r="I502" s="60"/>
      <c r="J502" s="72">
        <v>19000</v>
      </c>
      <c r="K502" s="73"/>
    </row>
    <row r="503" spans="2:13" ht="18.75" customHeight="1" x14ac:dyDescent="0.2">
      <c r="B503" s="118" t="s">
        <v>0</v>
      </c>
      <c r="C503" s="119"/>
      <c r="D503" s="13" t="s">
        <v>0</v>
      </c>
      <c r="E503" s="105"/>
      <c r="F503" s="13">
        <v>6057</v>
      </c>
      <c r="G503" s="69" t="s">
        <v>20</v>
      </c>
      <c r="H503" s="70"/>
      <c r="I503" s="71"/>
      <c r="J503" s="61">
        <f>J504</f>
        <v>1369450.23</v>
      </c>
      <c r="K503" s="62"/>
    </row>
    <row r="504" spans="2:13" ht="12" customHeight="1" x14ac:dyDescent="0.2">
      <c r="B504" s="21"/>
      <c r="C504" s="22"/>
      <c r="D504" s="13"/>
      <c r="E504" s="106"/>
      <c r="F504" s="13"/>
      <c r="G504" s="58" t="s">
        <v>286</v>
      </c>
      <c r="H504" s="59"/>
      <c r="I504" s="60"/>
      <c r="J504" s="72">
        <v>1369450.23</v>
      </c>
      <c r="K504" s="73"/>
    </row>
    <row r="505" spans="2:13" ht="12" customHeight="1" x14ac:dyDescent="0.2">
      <c r="B505" s="21"/>
      <c r="C505" s="22"/>
      <c r="D505" s="13"/>
      <c r="E505" s="27"/>
      <c r="F505" s="13">
        <v>6059</v>
      </c>
      <c r="G505" s="69" t="s">
        <v>20</v>
      </c>
      <c r="H505" s="70"/>
      <c r="I505" s="71"/>
      <c r="J505" s="61">
        <f>J506</f>
        <v>456479.77</v>
      </c>
      <c r="K505" s="62"/>
    </row>
    <row r="506" spans="2:13" ht="12" customHeight="1" x14ac:dyDescent="0.2">
      <c r="B506" s="21"/>
      <c r="C506" s="22"/>
      <c r="D506" s="13"/>
      <c r="E506" s="27"/>
      <c r="F506" s="13"/>
      <c r="G506" s="58" t="s">
        <v>286</v>
      </c>
      <c r="H506" s="59"/>
      <c r="I506" s="60"/>
      <c r="J506" s="72">
        <v>456479.77</v>
      </c>
      <c r="K506" s="73"/>
    </row>
    <row r="507" spans="2:13" x14ac:dyDescent="0.2">
      <c r="B507" s="120" t="s">
        <v>182</v>
      </c>
      <c r="C507" s="121"/>
      <c r="D507" s="37" t="s">
        <v>0</v>
      </c>
      <c r="E507" s="37"/>
      <c r="F507" s="37" t="s">
        <v>0</v>
      </c>
      <c r="G507" s="110" t="s">
        <v>183</v>
      </c>
      <c r="H507" s="111"/>
      <c r="I507" s="112"/>
      <c r="J507" s="122">
        <f>J508+J513</f>
        <v>87000</v>
      </c>
      <c r="K507" s="123"/>
    </row>
    <row r="508" spans="2:13" s="4" customFormat="1" x14ac:dyDescent="0.2">
      <c r="B508" s="29"/>
      <c r="C508" s="30"/>
      <c r="D508" s="5">
        <v>85153</v>
      </c>
      <c r="E508" s="5"/>
      <c r="F508" s="5"/>
      <c r="G508" s="89" t="s">
        <v>287</v>
      </c>
      <c r="H508" s="90"/>
      <c r="I508" s="91"/>
      <c r="J508" s="98">
        <f>J509</f>
        <v>1500</v>
      </c>
      <c r="K508" s="99"/>
    </row>
    <row r="509" spans="2:13" s="4" customFormat="1" x14ac:dyDescent="0.2">
      <c r="B509" s="29"/>
      <c r="C509" s="30"/>
      <c r="D509" s="5"/>
      <c r="E509" s="5"/>
      <c r="F509" s="5"/>
      <c r="G509" s="79" t="s">
        <v>5</v>
      </c>
      <c r="H509" s="80"/>
      <c r="I509" s="81"/>
      <c r="J509" s="124">
        <f>K510</f>
        <v>1500</v>
      </c>
      <c r="K509" s="125"/>
    </row>
    <row r="510" spans="2:13" s="4" customFormat="1" x14ac:dyDescent="0.2">
      <c r="B510" s="29"/>
      <c r="C510" s="30"/>
      <c r="D510" s="5"/>
      <c r="E510" s="5"/>
      <c r="F510" s="5"/>
      <c r="G510" s="89" t="s">
        <v>284</v>
      </c>
      <c r="H510" s="90"/>
      <c r="I510" s="91"/>
      <c r="J510" s="38"/>
      <c r="K510" s="12">
        <f>J511</f>
        <v>1500</v>
      </c>
    </row>
    <row r="511" spans="2:13" s="4" customFormat="1" x14ac:dyDescent="0.2">
      <c r="B511" s="29"/>
      <c r="C511" s="30"/>
      <c r="D511" s="5"/>
      <c r="E511" s="5"/>
      <c r="F511" s="5"/>
      <c r="G511" s="79" t="s">
        <v>272</v>
      </c>
      <c r="H511" s="80"/>
      <c r="I511" s="81"/>
      <c r="J511" s="124">
        <f>J512</f>
        <v>1500</v>
      </c>
      <c r="K511" s="125"/>
    </row>
    <row r="512" spans="2:13" s="4" customFormat="1" x14ac:dyDescent="0.2">
      <c r="B512" s="29"/>
      <c r="C512" s="30"/>
      <c r="D512" s="5"/>
      <c r="E512" s="5"/>
      <c r="F512" s="13" t="s">
        <v>188</v>
      </c>
      <c r="G512" s="69" t="s">
        <v>189</v>
      </c>
      <c r="H512" s="70"/>
      <c r="I512" s="71"/>
      <c r="J512" s="98">
        <v>1500</v>
      </c>
      <c r="K512" s="99"/>
    </row>
    <row r="513" spans="2:11" x14ac:dyDescent="0.2">
      <c r="B513" s="118" t="s">
        <v>0</v>
      </c>
      <c r="C513" s="119"/>
      <c r="D513" s="13" t="s">
        <v>184</v>
      </c>
      <c r="E513" s="13"/>
      <c r="F513" s="13" t="s">
        <v>0</v>
      </c>
      <c r="G513" s="69" t="s">
        <v>185</v>
      </c>
      <c r="H513" s="70"/>
      <c r="I513" s="71"/>
      <c r="J513" s="61">
        <f>J514</f>
        <v>85500</v>
      </c>
      <c r="K513" s="62"/>
    </row>
    <row r="514" spans="2:11" x14ac:dyDescent="0.2">
      <c r="B514" s="21"/>
      <c r="C514" s="22"/>
      <c r="D514" s="13"/>
      <c r="E514" s="13"/>
      <c r="F514" s="13"/>
      <c r="G514" s="76" t="s">
        <v>5</v>
      </c>
      <c r="H514" s="77"/>
      <c r="I514" s="78"/>
      <c r="J514" s="82">
        <f>J515+J519+J521</f>
        <v>85500</v>
      </c>
      <c r="K514" s="83"/>
    </row>
    <row r="515" spans="2:11" x14ac:dyDescent="0.2">
      <c r="B515" s="21"/>
      <c r="C515" s="22"/>
      <c r="D515" s="13"/>
      <c r="E515" s="13"/>
      <c r="F515" s="13"/>
      <c r="G515" s="79" t="s">
        <v>6</v>
      </c>
      <c r="H515" s="80"/>
      <c r="I515" s="81"/>
      <c r="J515" s="84">
        <f>J516</f>
        <v>2500</v>
      </c>
      <c r="K515" s="85"/>
    </row>
    <row r="516" spans="2:11" ht="34.5" customHeight="1" x14ac:dyDescent="0.2">
      <c r="B516" s="118" t="s">
        <v>0</v>
      </c>
      <c r="C516" s="119"/>
      <c r="D516" s="13" t="s">
        <v>0</v>
      </c>
      <c r="E516" s="13"/>
      <c r="F516" s="13" t="s">
        <v>186</v>
      </c>
      <c r="G516" s="69" t="s">
        <v>187</v>
      </c>
      <c r="H516" s="70"/>
      <c r="I516" s="71"/>
      <c r="J516" s="61">
        <f>J517</f>
        <v>2500</v>
      </c>
      <c r="K516" s="62"/>
    </row>
    <row r="517" spans="2:11" x14ac:dyDescent="0.2">
      <c r="B517" s="21"/>
      <c r="C517" s="22"/>
      <c r="D517" s="13"/>
      <c r="E517" s="13"/>
      <c r="F517" s="13"/>
      <c r="G517" s="58" t="s">
        <v>288</v>
      </c>
      <c r="H517" s="59"/>
      <c r="I517" s="60"/>
      <c r="J517" s="72">
        <v>2500</v>
      </c>
      <c r="K517" s="73"/>
    </row>
    <row r="518" spans="2:11" x14ac:dyDescent="0.2">
      <c r="B518" s="21"/>
      <c r="C518" s="22"/>
      <c r="D518" s="13"/>
      <c r="E518" s="13"/>
      <c r="F518" s="13"/>
      <c r="G518" s="89" t="s">
        <v>284</v>
      </c>
      <c r="H518" s="90"/>
      <c r="I518" s="91"/>
      <c r="J518" s="61">
        <f>J519+J521</f>
        <v>83000</v>
      </c>
      <c r="K518" s="62"/>
    </row>
    <row r="519" spans="2:11" x14ac:dyDescent="0.2">
      <c r="B519" s="21"/>
      <c r="C519" s="22"/>
      <c r="D519" s="13"/>
      <c r="E519" s="13"/>
      <c r="F519" s="13"/>
      <c r="G519" s="79" t="s">
        <v>8</v>
      </c>
      <c r="H519" s="80"/>
      <c r="I519" s="81"/>
      <c r="J519" s="84">
        <f>J520</f>
        <v>9600</v>
      </c>
      <c r="K519" s="85"/>
    </row>
    <row r="520" spans="2:11" x14ac:dyDescent="0.2">
      <c r="B520" s="118" t="s">
        <v>0</v>
      </c>
      <c r="C520" s="119"/>
      <c r="D520" s="13" t="s">
        <v>0</v>
      </c>
      <c r="E520" s="13"/>
      <c r="F520" s="13" t="s">
        <v>115</v>
      </c>
      <c r="G520" s="69" t="s">
        <v>116</v>
      </c>
      <c r="H520" s="70"/>
      <c r="I520" s="71"/>
      <c r="J520" s="61">
        <v>9600</v>
      </c>
      <c r="K520" s="62"/>
    </row>
    <row r="521" spans="2:11" x14ac:dyDescent="0.2">
      <c r="B521" s="21"/>
      <c r="C521" s="22"/>
      <c r="D521" s="13"/>
      <c r="E521" s="13"/>
      <c r="F521" s="13"/>
      <c r="G521" s="79" t="s">
        <v>272</v>
      </c>
      <c r="H521" s="80"/>
      <c r="I521" s="81"/>
      <c r="J521" s="84">
        <f>J522+J523+J524+J525+J526</f>
        <v>73400</v>
      </c>
      <c r="K521" s="85"/>
    </row>
    <row r="522" spans="2:11" x14ac:dyDescent="0.2">
      <c r="B522" s="118" t="s">
        <v>0</v>
      </c>
      <c r="C522" s="119"/>
      <c r="D522" s="13" t="s">
        <v>0</v>
      </c>
      <c r="E522" s="13"/>
      <c r="F522" s="13" t="s">
        <v>188</v>
      </c>
      <c r="G522" s="69" t="s">
        <v>189</v>
      </c>
      <c r="H522" s="70"/>
      <c r="I522" s="71"/>
      <c r="J522" s="61">
        <v>15000</v>
      </c>
      <c r="K522" s="62"/>
    </row>
    <row r="523" spans="2:11" x14ac:dyDescent="0.2">
      <c r="B523" s="118" t="s">
        <v>0</v>
      </c>
      <c r="C523" s="119"/>
      <c r="D523" s="13" t="s">
        <v>0</v>
      </c>
      <c r="E523" s="13"/>
      <c r="F523" s="13" t="s">
        <v>30</v>
      </c>
      <c r="G523" s="69" t="s">
        <v>31</v>
      </c>
      <c r="H523" s="70"/>
      <c r="I523" s="71"/>
      <c r="J523" s="61">
        <v>20000</v>
      </c>
      <c r="K523" s="62"/>
    </row>
    <row r="524" spans="2:11" x14ac:dyDescent="0.2">
      <c r="B524" s="118" t="s">
        <v>0</v>
      </c>
      <c r="C524" s="119"/>
      <c r="D524" s="13" t="s">
        <v>0</v>
      </c>
      <c r="E524" s="13"/>
      <c r="F524" s="13" t="s">
        <v>107</v>
      </c>
      <c r="G524" s="69" t="s">
        <v>108</v>
      </c>
      <c r="H524" s="70"/>
      <c r="I524" s="71"/>
      <c r="J524" s="61">
        <v>1900</v>
      </c>
      <c r="K524" s="62"/>
    </row>
    <row r="525" spans="2:11" x14ac:dyDescent="0.2">
      <c r="B525" s="118" t="s">
        <v>0</v>
      </c>
      <c r="C525" s="119"/>
      <c r="D525" s="13" t="s">
        <v>0</v>
      </c>
      <c r="E525" s="13"/>
      <c r="F525" s="13" t="s">
        <v>32</v>
      </c>
      <c r="G525" s="69" t="s">
        <v>33</v>
      </c>
      <c r="H525" s="70"/>
      <c r="I525" s="71"/>
      <c r="J525" s="61">
        <v>35000</v>
      </c>
      <c r="K525" s="62"/>
    </row>
    <row r="526" spans="2:11" ht="24.6" customHeight="1" x14ac:dyDescent="0.2">
      <c r="B526" s="118" t="s">
        <v>0</v>
      </c>
      <c r="C526" s="119"/>
      <c r="D526" s="13" t="s">
        <v>0</v>
      </c>
      <c r="E526" s="13"/>
      <c r="F526" s="13" t="s">
        <v>89</v>
      </c>
      <c r="G526" s="69" t="s">
        <v>90</v>
      </c>
      <c r="H526" s="70"/>
      <c r="I526" s="71"/>
      <c r="J526" s="61">
        <v>1500</v>
      </c>
      <c r="K526" s="62"/>
    </row>
    <row r="527" spans="2:11" x14ac:dyDescent="0.2">
      <c r="B527" s="120" t="s">
        <v>190</v>
      </c>
      <c r="C527" s="121"/>
      <c r="D527" s="37" t="s">
        <v>0</v>
      </c>
      <c r="E527" s="37"/>
      <c r="F527" s="37" t="s">
        <v>0</v>
      </c>
      <c r="G527" s="110" t="s">
        <v>191</v>
      </c>
      <c r="H527" s="111"/>
      <c r="I527" s="112"/>
      <c r="J527" s="122">
        <f>J528+J533+J558+J568+J573+J580+J584+J609+J620+J624</f>
        <v>3160465</v>
      </c>
      <c r="K527" s="123"/>
    </row>
    <row r="528" spans="2:11" x14ac:dyDescent="0.2">
      <c r="B528" s="118" t="s">
        <v>0</v>
      </c>
      <c r="C528" s="119"/>
      <c r="D528" s="13" t="s">
        <v>192</v>
      </c>
      <c r="E528" s="13"/>
      <c r="F528" s="13" t="s">
        <v>0</v>
      </c>
      <c r="G528" s="69" t="s">
        <v>193</v>
      </c>
      <c r="H528" s="70"/>
      <c r="I528" s="71"/>
      <c r="J528" s="61">
        <f>J529</f>
        <v>189800</v>
      </c>
      <c r="K528" s="62"/>
    </row>
    <row r="529" spans="2:11" x14ac:dyDescent="0.2">
      <c r="B529" s="21"/>
      <c r="C529" s="22"/>
      <c r="D529" s="13"/>
      <c r="E529" s="13"/>
      <c r="F529" s="13"/>
      <c r="G529" s="76" t="s">
        <v>5</v>
      </c>
      <c r="H529" s="77"/>
      <c r="I529" s="78"/>
      <c r="J529" s="82">
        <f>J531</f>
        <v>189800</v>
      </c>
      <c r="K529" s="83"/>
    </row>
    <row r="530" spans="2:11" x14ac:dyDescent="0.2">
      <c r="B530" s="21"/>
      <c r="C530" s="22"/>
      <c r="D530" s="13"/>
      <c r="E530" s="13"/>
      <c r="F530" s="13"/>
      <c r="G530" s="89" t="s">
        <v>284</v>
      </c>
      <c r="H530" s="90"/>
      <c r="I530" s="91"/>
      <c r="J530" s="61">
        <f>J531</f>
        <v>189800</v>
      </c>
      <c r="K530" s="62"/>
    </row>
    <row r="531" spans="2:11" x14ac:dyDescent="0.2">
      <c r="B531" s="21"/>
      <c r="C531" s="22"/>
      <c r="D531" s="13"/>
      <c r="E531" s="13"/>
      <c r="F531" s="13"/>
      <c r="G531" s="79" t="s">
        <v>272</v>
      </c>
      <c r="H531" s="80"/>
      <c r="I531" s="81"/>
      <c r="J531" s="84">
        <f>J532</f>
        <v>189800</v>
      </c>
      <c r="K531" s="85"/>
    </row>
    <row r="532" spans="2:11" ht="24" customHeight="1" x14ac:dyDescent="0.2">
      <c r="B532" s="118" t="s">
        <v>0</v>
      </c>
      <c r="C532" s="119"/>
      <c r="D532" s="13" t="s">
        <v>0</v>
      </c>
      <c r="E532" s="13"/>
      <c r="F532" s="13" t="s">
        <v>169</v>
      </c>
      <c r="G532" s="69" t="s">
        <v>170</v>
      </c>
      <c r="H532" s="70"/>
      <c r="I532" s="71"/>
      <c r="J532" s="61">
        <v>189800</v>
      </c>
      <c r="K532" s="62"/>
    </row>
    <row r="533" spans="2:11" x14ac:dyDescent="0.2">
      <c r="B533" s="118" t="s">
        <v>0</v>
      </c>
      <c r="C533" s="119"/>
      <c r="D533" s="13" t="s">
        <v>194</v>
      </c>
      <c r="E533" s="13"/>
      <c r="F533" s="13" t="s">
        <v>0</v>
      </c>
      <c r="G533" s="69" t="s">
        <v>195</v>
      </c>
      <c r="H533" s="70"/>
      <c r="I533" s="71"/>
      <c r="J533" s="61">
        <f>J534</f>
        <v>1466261</v>
      </c>
      <c r="K533" s="62"/>
    </row>
    <row r="534" spans="2:11" x14ac:dyDescent="0.2">
      <c r="B534" s="21"/>
      <c r="C534" s="22"/>
      <c r="D534" s="13"/>
      <c r="E534" s="13"/>
      <c r="F534" s="13"/>
      <c r="G534" s="76" t="s">
        <v>5</v>
      </c>
      <c r="H534" s="77"/>
      <c r="I534" s="78"/>
      <c r="J534" s="82">
        <f>J535+J538+J545</f>
        <v>1466261</v>
      </c>
      <c r="K534" s="83"/>
    </row>
    <row r="535" spans="2:11" x14ac:dyDescent="0.2">
      <c r="B535" s="21"/>
      <c r="C535" s="22"/>
      <c r="D535" s="13"/>
      <c r="E535" s="13"/>
      <c r="F535" s="13"/>
      <c r="G535" s="79" t="s">
        <v>274</v>
      </c>
      <c r="H535" s="80"/>
      <c r="I535" s="81"/>
      <c r="J535" s="84">
        <f>J536</f>
        <v>2000</v>
      </c>
      <c r="K535" s="85"/>
    </row>
    <row r="536" spans="2:11" x14ac:dyDescent="0.2">
      <c r="B536" s="118" t="s">
        <v>0</v>
      </c>
      <c r="C536" s="119"/>
      <c r="D536" s="13" t="s">
        <v>0</v>
      </c>
      <c r="E536" s="13"/>
      <c r="F536" s="13" t="s">
        <v>157</v>
      </c>
      <c r="G536" s="69" t="s">
        <v>158</v>
      </c>
      <c r="H536" s="70"/>
      <c r="I536" s="71"/>
      <c r="J536" s="61">
        <v>2000</v>
      </c>
      <c r="K536" s="62"/>
    </row>
    <row r="537" spans="2:11" x14ac:dyDescent="0.2">
      <c r="B537" s="21"/>
      <c r="C537" s="22"/>
      <c r="D537" s="13"/>
      <c r="E537" s="13"/>
      <c r="F537" s="13"/>
      <c r="G537" s="89" t="s">
        <v>284</v>
      </c>
      <c r="H537" s="90"/>
      <c r="I537" s="91"/>
      <c r="J537" s="61">
        <f>J538+J545</f>
        <v>1464261</v>
      </c>
      <c r="K537" s="62"/>
    </row>
    <row r="538" spans="2:11" x14ac:dyDescent="0.2">
      <c r="B538" s="21"/>
      <c r="C538" s="22"/>
      <c r="D538" s="13"/>
      <c r="E538" s="13"/>
      <c r="F538" s="13"/>
      <c r="G538" s="79" t="s">
        <v>8</v>
      </c>
      <c r="H538" s="80"/>
      <c r="I538" s="81"/>
      <c r="J538" s="84">
        <f>J539+J540+J541+J542+J543+J544</f>
        <v>1191267</v>
      </c>
      <c r="K538" s="85"/>
    </row>
    <row r="539" spans="2:11" x14ac:dyDescent="0.2">
      <c r="B539" s="118" t="s">
        <v>0</v>
      </c>
      <c r="C539" s="119"/>
      <c r="D539" s="13" t="s">
        <v>0</v>
      </c>
      <c r="E539" s="13"/>
      <c r="F539" s="13" t="s">
        <v>95</v>
      </c>
      <c r="G539" s="69" t="s">
        <v>96</v>
      </c>
      <c r="H539" s="70"/>
      <c r="I539" s="71"/>
      <c r="J539" s="61">
        <v>924310.84</v>
      </c>
      <c r="K539" s="62"/>
    </row>
    <row r="540" spans="2:11" x14ac:dyDescent="0.2">
      <c r="B540" s="118" t="s">
        <v>0</v>
      </c>
      <c r="C540" s="119"/>
      <c r="D540" s="13" t="s">
        <v>0</v>
      </c>
      <c r="E540" s="13"/>
      <c r="F540" s="13" t="s">
        <v>111</v>
      </c>
      <c r="G540" s="69" t="s">
        <v>112</v>
      </c>
      <c r="H540" s="70"/>
      <c r="I540" s="71"/>
      <c r="J540" s="61">
        <v>55000</v>
      </c>
      <c r="K540" s="62"/>
    </row>
    <row r="541" spans="2:11" x14ac:dyDescent="0.2">
      <c r="B541" s="118" t="s">
        <v>0</v>
      </c>
      <c r="C541" s="119"/>
      <c r="D541" s="13" t="s">
        <v>0</v>
      </c>
      <c r="E541" s="13"/>
      <c r="F541" s="13" t="s">
        <v>97</v>
      </c>
      <c r="G541" s="69" t="s">
        <v>98</v>
      </c>
      <c r="H541" s="70"/>
      <c r="I541" s="71"/>
      <c r="J541" s="61">
        <v>170933.36</v>
      </c>
      <c r="K541" s="62"/>
    </row>
    <row r="542" spans="2:11" x14ac:dyDescent="0.2">
      <c r="B542" s="118" t="s">
        <v>0</v>
      </c>
      <c r="C542" s="119"/>
      <c r="D542" s="13" t="s">
        <v>0</v>
      </c>
      <c r="E542" s="13"/>
      <c r="F542" s="13" t="s">
        <v>99</v>
      </c>
      <c r="G542" s="69" t="s">
        <v>100</v>
      </c>
      <c r="H542" s="70"/>
      <c r="I542" s="71"/>
      <c r="J542" s="61">
        <v>23022.799999999999</v>
      </c>
      <c r="K542" s="62"/>
    </row>
    <row r="543" spans="2:11" x14ac:dyDescent="0.2">
      <c r="B543" s="118" t="s">
        <v>0</v>
      </c>
      <c r="C543" s="119"/>
      <c r="D543" s="13" t="s">
        <v>0</v>
      </c>
      <c r="E543" s="13"/>
      <c r="F543" s="13" t="s">
        <v>115</v>
      </c>
      <c r="G543" s="69" t="s">
        <v>116</v>
      </c>
      <c r="H543" s="70"/>
      <c r="I543" s="71"/>
      <c r="J543" s="61">
        <v>14000</v>
      </c>
      <c r="K543" s="62"/>
    </row>
    <row r="544" spans="2:11" x14ac:dyDescent="0.2">
      <c r="B544" s="118" t="s">
        <v>0</v>
      </c>
      <c r="C544" s="119"/>
      <c r="D544" s="13" t="s">
        <v>0</v>
      </c>
      <c r="E544" s="13"/>
      <c r="F544" s="13" t="s">
        <v>101</v>
      </c>
      <c r="G544" s="69" t="s">
        <v>102</v>
      </c>
      <c r="H544" s="70"/>
      <c r="I544" s="71"/>
      <c r="J544" s="61">
        <v>4000</v>
      </c>
      <c r="K544" s="62"/>
    </row>
    <row r="545" spans="2:11" x14ac:dyDescent="0.2">
      <c r="B545" s="21"/>
      <c r="C545" s="22"/>
      <c r="D545" s="13"/>
      <c r="E545" s="13"/>
      <c r="F545" s="13"/>
      <c r="G545" s="79" t="s">
        <v>272</v>
      </c>
      <c r="H545" s="80"/>
      <c r="I545" s="81"/>
      <c r="J545" s="84">
        <f>J546+J547+J548+J549+J550+J551+J552+J553+J554+J555+J556+J557</f>
        <v>272994</v>
      </c>
      <c r="K545" s="85"/>
    </row>
    <row r="546" spans="2:11" x14ac:dyDescent="0.2">
      <c r="B546" s="118" t="s">
        <v>0</v>
      </c>
      <c r="C546" s="119"/>
      <c r="D546" s="13" t="s">
        <v>0</v>
      </c>
      <c r="E546" s="13"/>
      <c r="F546" s="13" t="s">
        <v>30</v>
      </c>
      <c r="G546" s="69" t="s">
        <v>31</v>
      </c>
      <c r="H546" s="70"/>
      <c r="I546" s="71"/>
      <c r="J546" s="61">
        <v>108211.2</v>
      </c>
      <c r="K546" s="62"/>
    </row>
    <row r="547" spans="2:11" x14ac:dyDescent="0.2">
      <c r="B547" s="118" t="s">
        <v>0</v>
      </c>
      <c r="C547" s="119"/>
      <c r="D547" s="13" t="s">
        <v>0</v>
      </c>
      <c r="E547" s="13"/>
      <c r="F547" s="13" t="s">
        <v>107</v>
      </c>
      <c r="G547" s="69" t="s">
        <v>108</v>
      </c>
      <c r="H547" s="70"/>
      <c r="I547" s="71"/>
      <c r="J547" s="61">
        <v>20000</v>
      </c>
      <c r="K547" s="62"/>
    </row>
    <row r="548" spans="2:11" x14ac:dyDescent="0.2">
      <c r="B548" s="118" t="s">
        <v>0</v>
      </c>
      <c r="C548" s="119"/>
      <c r="D548" s="13" t="s">
        <v>0</v>
      </c>
      <c r="E548" s="13"/>
      <c r="F548" s="13" t="s">
        <v>66</v>
      </c>
      <c r="G548" s="69" t="s">
        <v>67</v>
      </c>
      <c r="H548" s="70"/>
      <c r="I548" s="71"/>
      <c r="J548" s="61">
        <v>42000</v>
      </c>
      <c r="K548" s="62"/>
    </row>
    <row r="549" spans="2:11" x14ac:dyDescent="0.2">
      <c r="B549" s="118" t="s">
        <v>0</v>
      </c>
      <c r="C549" s="119"/>
      <c r="D549" s="13" t="s">
        <v>0</v>
      </c>
      <c r="E549" s="13"/>
      <c r="F549" s="13" t="s">
        <v>47</v>
      </c>
      <c r="G549" s="69" t="s">
        <v>48</v>
      </c>
      <c r="H549" s="70"/>
      <c r="I549" s="71"/>
      <c r="J549" s="61">
        <v>100</v>
      </c>
      <c r="K549" s="62"/>
    </row>
    <row r="550" spans="2:11" x14ac:dyDescent="0.2">
      <c r="B550" s="118" t="s">
        <v>0</v>
      </c>
      <c r="C550" s="119"/>
      <c r="D550" s="13" t="s">
        <v>0</v>
      </c>
      <c r="E550" s="13"/>
      <c r="F550" s="13" t="s">
        <v>117</v>
      </c>
      <c r="G550" s="69" t="s">
        <v>118</v>
      </c>
      <c r="H550" s="70"/>
      <c r="I550" s="71"/>
      <c r="J550" s="61">
        <v>1000</v>
      </c>
      <c r="K550" s="62"/>
    </row>
    <row r="551" spans="2:11" x14ac:dyDescent="0.2">
      <c r="B551" s="118" t="s">
        <v>0</v>
      </c>
      <c r="C551" s="119"/>
      <c r="D551" s="13" t="s">
        <v>0</v>
      </c>
      <c r="E551" s="13"/>
      <c r="F551" s="13" t="s">
        <v>32</v>
      </c>
      <c r="G551" s="69" t="s">
        <v>33</v>
      </c>
      <c r="H551" s="70"/>
      <c r="I551" s="71"/>
      <c r="J551" s="61">
        <v>41000</v>
      </c>
      <c r="K551" s="62"/>
    </row>
    <row r="552" spans="2:11" x14ac:dyDescent="0.2">
      <c r="B552" s="118" t="s">
        <v>0</v>
      </c>
      <c r="C552" s="119"/>
      <c r="D552" s="13" t="s">
        <v>0</v>
      </c>
      <c r="E552" s="13"/>
      <c r="F552" s="13" t="s">
        <v>68</v>
      </c>
      <c r="G552" s="69" t="s">
        <v>69</v>
      </c>
      <c r="H552" s="70"/>
      <c r="I552" s="71"/>
      <c r="J552" s="61">
        <v>2000</v>
      </c>
      <c r="K552" s="62"/>
    </row>
    <row r="553" spans="2:11" x14ac:dyDescent="0.2">
      <c r="B553" s="118" t="s">
        <v>0</v>
      </c>
      <c r="C553" s="119"/>
      <c r="D553" s="13" t="s">
        <v>0</v>
      </c>
      <c r="E553" s="13"/>
      <c r="F553" s="13" t="s">
        <v>119</v>
      </c>
      <c r="G553" s="69" t="s">
        <v>120</v>
      </c>
      <c r="H553" s="70"/>
      <c r="I553" s="71"/>
      <c r="J553" s="61">
        <v>6000</v>
      </c>
      <c r="K553" s="62"/>
    </row>
    <row r="554" spans="2:11" x14ac:dyDescent="0.2">
      <c r="B554" s="118" t="s">
        <v>0</v>
      </c>
      <c r="C554" s="119"/>
      <c r="D554" s="13" t="s">
        <v>0</v>
      </c>
      <c r="E554" s="13"/>
      <c r="F554" s="13" t="s">
        <v>70</v>
      </c>
      <c r="G554" s="69" t="s">
        <v>71</v>
      </c>
      <c r="H554" s="70"/>
      <c r="I554" s="71"/>
      <c r="J554" s="61">
        <v>12500</v>
      </c>
      <c r="K554" s="62"/>
    </row>
    <row r="555" spans="2:11" x14ac:dyDescent="0.2">
      <c r="B555" s="118" t="s">
        <v>0</v>
      </c>
      <c r="C555" s="119"/>
      <c r="D555" s="13" t="s">
        <v>0</v>
      </c>
      <c r="E555" s="13"/>
      <c r="F555" s="13" t="s">
        <v>121</v>
      </c>
      <c r="G555" s="69" t="s">
        <v>122</v>
      </c>
      <c r="H555" s="70"/>
      <c r="I555" s="71"/>
      <c r="J555" s="61">
        <v>32680.799999999999</v>
      </c>
      <c r="K555" s="62"/>
    </row>
    <row r="556" spans="2:11" x14ac:dyDescent="0.2">
      <c r="B556" s="118" t="s">
        <v>0</v>
      </c>
      <c r="C556" s="119"/>
      <c r="D556" s="13" t="s">
        <v>0</v>
      </c>
      <c r="E556" s="13"/>
      <c r="F556" s="13" t="s">
        <v>72</v>
      </c>
      <c r="G556" s="69" t="s">
        <v>73</v>
      </c>
      <c r="H556" s="70"/>
      <c r="I556" s="71"/>
      <c r="J556" s="61">
        <v>2502</v>
      </c>
      <c r="K556" s="62"/>
    </row>
    <row r="557" spans="2:11" ht="25.15" customHeight="1" x14ac:dyDescent="0.2">
      <c r="B557" s="118" t="s">
        <v>0</v>
      </c>
      <c r="C557" s="119"/>
      <c r="D557" s="13" t="s">
        <v>0</v>
      </c>
      <c r="E557" s="13"/>
      <c r="F557" s="13" t="s">
        <v>89</v>
      </c>
      <c r="G557" s="69" t="s">
        <v>90</v>
      </c>
      <c r="H557" s="70"/>
      <c r="I557" s="71"/>
      <c r="J557" s="61">
        <v>5000</v>
      </c>
      <c r="K557" s="62"/>
    </row>
    <row r="558" spans="2:11" x14ac:dyDescent="0.2">
      <c r="B558" s="118" t="s">
        <v>0</v>
      </c>
      <c r="C558" s="119"/>
      <c r="D558" s="13" t="s">
        <v>196</v>
      </c>
      <c r="E558" s="13"/>
      <c r="F558" s="13" t="s">
        <v>0</v>
      </c>
      <c r="G558" s="69" t="s">
        <v>197</v>
      </c>
      <c r="H558" s="70"/>
      <c r="I558" s="71"/>
      <c r="J558" s="61">
        <f>J559</f>
        <v>10000</v>
      </c>
      <c r="K558" s="62"/>
    </row>
    <row r="559" spans="2:11" x14ac:dyDescent="0.2">
      <c r="B559" s="21"/>
      <c r="C559" s="22"/>
      <c r="D559" s="13"/>
      <c r="E559" s="13"/>
      <c r="F559" s="13"/>
      <c r="G559" s="76" t="s">
        <v>5</v>
      </c>
      <c r="H559" s="77"/>
      <c r="I559" s="78"/>
      <c r="J559" s="82">
        <f>J560</f>
        <v>10000</v>
      </c>
      <c r="K559" s="83"/>
    </row>
    <row r="560" spans="2:11" x14ac:dyDescent="0.2">
      <c r="B560" s="21"/>
      <c r="C560" s="22"/>
      <c r="D560" s="13"/>
      <c r="E560" s="13"/>
      <c r="F560" s="13"/>
      <c r="G560" s="89" t="s">
        <v>284</v>
      </c>
      <c r="H560" s="90"/>
      <c r="I560" s="91"/>
      <c r="J560" s="61">
        <f>J563+K561</f>
        <v>10000</v>
      </c>
      <c r="K560" s="62"/>
    </row>
    <row r="561" spans="2:11" x14ac:dyDescent="0.2">
      <c r="B561" s="21"/>
      <c r="C561" s="22"/>
      <c r="D561" s="13"/>
      <c r="E561" s="13"/>
      <c r="F561" s="13"/>
      <c r="G561" s="79" t="s">
        <v>8</v>
      </c>
      <c r="H561" s="80"/>
      <c r="I561" s="81"/>
      <c r="J561" s="44"/>
      <c r="K561" s="47">
        <f>K562</f>
        <v>100</v>
      </c>
    </row>
    <row r="562" spans="2:11" x14ac:dyDescent="0.2">
      <c r="B562" s="21"/>
      <c r="C562" s="22"/>
      <c r="D562" s="13"/>
      <c r="E562" s="13"/>
      <c r="F562" s="13" t="s">
        <v>115</v>
      </c>
      <c r="G562" s="69" t="s">
        <v>116</v>
      </c>
      <c r="H562" s="70"/>
      <c r="I562" s="71"/>
      <c r="J562" s="44"/>
      <c r="K562" s="45">
        <v>100</v>
      </c>
    </row>
    <row r="563" spans="2:11" x14ac:dyDescent="0.2">
      <c r="B563" s="21"/>
      <c r="C563" s="22"/>
      <c r="D563" s="13"/>
      <c r="E563" s="13"/>
      <c r="F563" s="13"/>
      <c r="G563" s="79" t="s">
        <v>272</v>
      </c>
      <c r="H563" s="80"/>
      <c r="I563" s="81"/>
      <c r="J563" s="84">
        <f>J564+J566+J567+K565</f>
        <v>9900</v>
      </c>
      <c r="K563" s="85"/>
    </row>
    <row r="564" spans="2:11" x14ac:dyDescent="0.2">
      <c r="B564" s="118" t="s">
        <v>0</v>
      </c>
      <c r="C564" s="119"/>
      <c r="D564" s="13" t="s">
        <v>0</v>
      </c>
      <c r="E564" s="13"/>
      <c r="F564" s="13" t="s">
        <v>30</v>
      </c>
      <c r="G564" s="69" t="s">
        <v>31</v>
      </c>
      <c r="H564" s="70"/>
      <c r="I564" s="71"/>
      <c r="J564" s="61">
        <v>3300</v>
      </c>
      <c r="K564" s="62"/>
    </row>
    <row r="565" spans="2:11" ht="12" customHeight="1" x14ac:dyDescent="0.2">
      <c r="B565" s="21"/>
      <c r="C565" s="22"/>
      <c r="D565" s="13"/>
      <c r="E565" s="13"/>
      <c r="F565" s="13" t="s">
        <v>107</v>
      </c>
      <c r="G565" s="69" t="s">
        <v>108</v>
      </c>
      <c r="H565" s="70"/>
      <c r="I565" s="71"/>
      <c r="J565" s="44"/>
      <c r="K565" s="45">
        <v>1100</v>
      </c>
    </row>
    <row r="566" spans="2:11" x14ac:dyDescent="0.2">
      <c r="B566" s="118" t="s">
        <v>0</v>
      </c>
      <c r="C566" s="119"/>
      <c r="D566" s="13" t="s">
        <v>0</v>
      </c>
      <c r="E566" s="13"/>
      <c r="F566" s="13" t="s">
        <v>32</v>
      </c>
      <c r="G566" s="69" t="s">
        <v>33</v>
      </c>
      <c r="H566" s="70"/>
      <c r="I566" s="71"/>
      <c r="J566" s="61">
        <v>4000</v>
      </c>
      <c r="K566" s="62"/>
    </row>
    <row r="567" spans="2:11" ht="24" customHeight="1" x14ac:dyDescent="0.2">
      <c r="B567" s="118" t="s">
        <v>0</v>
      </c>
      <c r="C567" s="119"/>
      <c r="D567" s="13" t="s">
        <v>0</v>
      </c>
      <c r="E567" s="13"/>
      <c r="F567" s="13" t="s">
        <v>89</v>
      </c>
      <c r="G567" s="69" t="s">
        <v>90</v>
      </c>
      <c r="H567" s="70"/>
      <c r="I567" s="71"/>
      <c r="J567" s="61">
        <v>1500</v>
      </c>
      <c r="K567" s="62"/>
    </row>
    <row r="568" spans="2:11" ht="46.5" customHeight="1" x14ac:dyDescent="0.2">
      <c r="B568" s="118" t="s">
        <v>0</v>
      </c>
      <c r="C568" s="119"/>
      <c r="D568" s="13" t="s">
        <v>198</v>
      </c>
      <c r="E568" s="13"/>
      <c r="F568" s="13" t="s">
        <v>0</v>
      </c>
      <c r="G568" s="69" t="s">
        <v>199</v>
      </c>
      <c r="H568" s="70"/>
      <c r="I568" s="71"/>
      <c r="J568" s="61">
        <f>J569</f>
        <v>17830</v>
      </c>
      <c r="K568" s="62"/>
    </row>
    <row r="569" spans="2:11" x14ac:dyDescent="0.2">
      <c r="B569" s="21"/>
      <c r="C569" s="22"/>
      <c r="D569" s="13"/>
      <c r="E569" s="13"/>
      <c r="F569" s="13"/>
      <c r="G569" s="76" t="s">
        <v>5</v>
      </c>
      <c r="H569" s="77"/>
      <c r="I569" s="78"/>
      <c r="J569" s="82">
        <f>J570</f>
        <v>17830</v>
      </c>
      <c r="K569" s="83"/>
    </row>
    <row r="570" spans="2:11" x14ac:dyDescent="0.2">
      <c r="B570" s="21"/>
      <c r="C570" s="22"/>
      <c r="D570" s="13"/>
      <c r="E570" s="13"/>
      <c r="F570" s="13"/>
      <c r="G570" s="89" t="s">
        <v>284</v>
      </c>
      <c r="H570" s="90"/>
      <c r="I570" s="91"/>
      <c r="J570" s="61">
        <f>J571</f>
        <v>17830</v>
      </c>
      <c r="K570" s="62"/>
    </row>
    <row r="571" spans="2:11" x14ac:dyDescent="0.2">
      <c r="B571" s="21"/>
      <c r="C571" s="22"/>
      <c r="D571" s="13"/>
      <c r="E571" s="13"/>
      <c r="F571" s="13"/>
      <c r="G571" s="79" t="s">
        <v>272</v>
      </c>
      <c r="H571" s="80"/>
      <c r="I571" s="81"/>
      <c r="J571" s="84">
        <f>J572</f>
        <v>17830</v>
      </c>
      <c r="K571" s="85"/>
    </row>
    <row r="572" spans="2:11" x14ac:dyDescent="0.2">
      <c r="B572" s="118" t="s">
        <v>0</v>
      </c>
      <c r="C572" s="119"/>
      <c r="D572" s="13" t="s">
        <v>0</v>
      </c>
      <c r="E572" s="13"/>
      <c r="F572" s="13" t="s">
        <v>200</v>
      </c>
      <c r="G572" s="69" t="s">
        <v>201</v>
      </c>
      <c r="H572" s="70"/>
      <c r="I572" s="71"/>
      <c r="J572" s="61">
        <v>17830</v>
      </c>
      <c r="K572" s="62"/>
    </row>
    <row r="573" spans="2:11" ht="24" customHeight="1" x14ac:dyDescent="0.2">
      <c r="B573" s="118" t="s">
        <v>0</v>
      </c>
      <c r="C573" s="119"/>
      <c r="D573" s="13" t="s">
        <v>202</v>
      </c>
      <c r="E573" s="13"/>
      <c r="F573" s="13" t="s">
        <v>0</v>
      </c>
      <c r="G573" s="69" t="s">
        <v>203</v>
      </c>
      <c r="H573" s="70"/>
      <c r="I573" s="71"/>
      <c r="J573" s="61">
        <f>J574</f>
        <v>217600</v>
      </c>
      <c r="K573" s="62"/>
    </row>
    <row r="574" spans="2:11" x14ac:dyDescent="0.2">
      <c r="B574" s="21"/>
      <c r="C574" s="22"/>
      <c r="D574" s="13"/>
      <c r="E574" s="13"/>
      <c r="F574" s="13"/>
      <c r="G574" s="76" t="s">
        <v>5</v>
      </c>
      <c r="H574" s="77"/>
      <c r="I574" s="78"/>
      <c r="J574" s="82">
        <f>J575+J578</f>
        <v>217600</v>
      </c>
      <c r="K574" s="83"/>
    </row>
    <row r="575" spans="2:11" x14ac:dyDescent="0.2">
      <c r="B575" s="21"/>
      <c r="C575" s="22"/>
      <c r="D575" s="13"/>
      <c r="E575" s="13"/>
      <c r="F575" s="13"/>
      <c r="G575" s="79" t="s">
        <v>274</v>
      </c>
      <c r="H575" s="80"/>
      <c r="I575" s="81"/>
      <c r="J575" s="84">
        <f>J576</f>
        <v>195000</v>
      </c>
      <c r="K575" s="85"/>
    </row>
    <row r="576" spans="2:11" x14ac:dyDescent="0.2">
      <c r="B576" s="118" t="s">
        <v>0</v>
      </c>
      <c r="C576" s="119"/>
      <c r="D576" s="13" t="s">
        <v>0</v>
      </c>
      <c r="E576" s="13"/>
      <c r="F576" s="13" t="s">
        <v>204</v>
      </c>
      <c r="G576" s="69" t="s">
        <v>205</v>
      </c>
      <c r="H576" s="70"/>
      <c r="I576" s="71"/>
      <c r="J576" s="61">
        <v>195000</v>
      </c>
      <c r="K576" s="62"/>
    </row>
    <row r="577" spans="2:11" x14ac:dyDescent="0.2">
      <c r="B577" s="21"/>
      <c r="C577" s="22"/>
      <c r="D577" s="13"/>
      <c r="E577" s="13"/>
      <c r="F577" s="13"/>
      <c r="G577" s="89" t="s">
        <v>284</v>
      </c>
      <c r="H577" s="90"/>
      <c r="I577" s="91"/>
      <c r="J577" s="61">
        <f>J578</f>
        <v>22600</v>
      </c>
      <c r="K577" s="62"/>
    </row>
    <row r="578" spans="2:11" x14ac:dyDescent="0.2">
      <c r="B578" s="21"/>
      <c r="C578" s="22"/>
      <c r="D578" s="13"/>
      <c r="E578" s="13"/>
      <c r="F578" s="13"/>
      <c r="G578" s="79" t="s">
        <v>272</v>
      </c>
      <c r="H578" s="80"/>
      <c r="I578" s="81"/>
      <c r="J578" s="84">
        <f>J579</f>
        <v>22600</v>
      </c>
      <c r="K578" s="85"/>
    </row>
    <row r="579" spans="2:11" x14ac:dyDescent="0.2">
      <c r="B579" s="118" t="s">
        <v>0</v>
      </c>
      <c r="C579" s="119"/>
      <c r="D579" s="13" t="s">
        <v>0</v>
      </c>
      <c r="E579" s="13"/>
      <c r="F579" s="13" t="s">
        <v>32</v>
      </c>
      <c r="G579" s="69" t="s">
        <v>33</v>
      </c>
      <c r="H579" s="70"/>
      <c r="I579" s="71"/>
      <c r="J579" s="61">
        <v>22600</v>
      </c>
      <c r="K579" s="62"/>
    </row>
    <row r="580" spans="2:11" x14ac:dyDescent="0.2">
      <c r="B580" s="118" t="s">
        <v>0</v>
      </c>
      <c r="C580" s="119"/>
      <c r="D580" s="13" t="s">
        <v>206</v>
      </c>
      <c r="E580" s="13"/>
      <c r="F580" s="13" t="s">
        <v>0</v>
      </c>
      <c r="G580" s="69" t="s">
        <v>207</v>
      </c>
      <c r="H580" s="70"/>
      <c r="I580" s="71"/>
      <c r="J580" s="61">
        <f>J581</f>
        <v>201000</v>
      </c>
      <c r="K580" s="62"/>
    </row>
    <row r="581" spans="2:11" x14ac:dyDescent="0.2">
      <c r="B581" s="21"/>
      <c r="C581" s="22"/>
      <c r="D581" s="13"/>
      <c r="E581" s="13"/>
      <c r="F581" s="13"/>
      <c r="G581" s="76" t="s">
        <v>5</v>
      </c>
      <c r="H581" s="77"/>
      <c r="I581" s="78"/>
      <c r="J581" s="82">
        <f>J582</f>
        <v>201000</v>
      </c>
      <c r="K581" s="83"/>
    </row>
    <row r="582" spans="2:11" x14ac:dyDescent="0.2">
      <c r="B582" s="21"/>
      <c r="C582" s="22"/>
      <c r="D582" s="13"/>
      <c r="E582" s="13"/>
      <c r="F582" s="13"/>
      <c r="G582" s="79" t="s">
        <v>274</v>
      </c>
      <c r="H582" s="80"/>
      <c r="I582" s="81"/>
      <c r="J582" s="84">
        <f>J583</f>
        <v>201000</v>
      </c>
      <c r="K582" s="85"/>
    </row>
    <row r="583" spans="2:11" x14ac:dyDescent="0.2">
      <c r="B583" s="118" t="s">
        <v>0</v>
      </c>
      <c r="C583" s="119"/>
      <c r="D583" s="13" t="s">
        <v>0</v>
      </c>
      <c r="E583" s="13"/>
      <c r="F583" s="13" t="s">
        <v>204</v>
      </c>
      <c r="G583" s="69" t="s">
        <v>205</v>
      </c>
      <c r="H583" s="70"/>
      <c r="I583" s="71"/>
      <c r="J583" s="61">
        <v>201000</v>
      </c>
      <c r="K583" s="62"/>
    </row>
    <row r="584" spans="2:11" x14ac:dyDescent="0.2">
      <c r="B584" s="118" t="s">
        <v>0</v>
      </c>
      <c r="C584" s="119"/>
      <c r="D584" s="13" t="s">
        <v>208</v>
      </c>
      <c r="E584" s="13"/>
      <c r="F584" s="13" t="s">
        <v>0</v>
      </c>
      <c r="G584" s="69" t="s">
        <v>209</v>
      </c>
      <c r="H584" s="70"/>
      <c r="I584" s="71"/>
      <c r="J584" s="61">
        <f>J585</f>
        <v>823848</v>
      </c>
      <c r="K584" s="62"/>
    </row>
    <row r="585" spans="2:11" x14ac:dyDescent="0.2">
      <c r="B585" s="21"/>
      <c r="C585" s="22"/>
      <c r="D585" s="13"/>
      <c r="E585" s="13"/>
      <c r="F585" s="13"/>
      <c r="G585" s="76" t="s">
        <v>5</v>
      </c>
      <c r="H585" s="77"/>
      <c r="I585" s="78"/>
      <c r="J585" s="82">
        <f>J586+J589</f>
        <v>823848</v>
      </c>
      <c r="K585" s="83"/>
    </row>
    <row r="586" spans="2:11" x14ac:dyDescent="0.2">
      <c r="B586" s="21"/>
      <c r="C586" s="22"/>
      <c r="D586" s="13"/>
      <c r="E586" s="13"/>
      <c r="F586" s="13"/>
      <c r="G586" s="79" t="s">
        <v>274</v>
      </c>
      <c r="H586" s="80"/>
      <c r="I586" s="81"/>
      <c r="J586" s="84">
        <f>J587+J588</f>
        <v>7700</v>
      </c>
      <c r="K586" s="85"/>
    </row>
    <row r="587" spans="2:11" x14ac:dyDescent="0.2">
      <c r="B587" s="118" t="s">
        <v>0</v>
      </c>
      <c r="C587" s="119"/>
      <c r="D587" s="13" t="s">
        <v>0</v>
      </c>
      <c r="E587" s="13"/>
      <c r="F587" s="13" t="s">
        <v>157</v>
      </c>
      <c r="G587" s="69" t="s">
        <v>158</v>
      </c>
      <c r="H587" s="70"/>
      <c r="I587" s="71"/>
      <c r="J587" s="61">
        <v>4000</v>
      </c>
      <c r="K587" s="62"/>
    </row>
    <row r="588" spans="2:11" x14ac:dyDescent="0.2">
      <c r="B588" s="118" t="s">
        <v>0</v>
      </c>
      <c r="C588" s="119"/>
      <c r="D588" s="13" t="s">
        <v>0</v>
      </c>
      <c r="E588" s="13"/>
      <c r="F588" s="13" t="s">
        <v>204</v>
      </c>
      <c r="G588" s="69" t="s">
        <v>205</v>
      </c>
      <c r="H588" s="70"/>
      <c r="I588" s="71"/>
      <c r="J588" s="61">
        <v>3700</v>
      </c>
      <c r="K588" s="62"/>
    </row>
    <row r="589" spans="2:11" x14ac:dyDescent="0.2">
      <c r="B589" s="21"/>
      <c r="C589" s="22"/>
      <c r="D589" s="13"/>
      <c r="E589" s="13"/>
      <c r="F589" s="13"/>
      <c r="G589" s="89" t="s">
        <v>284</v>
      </c>
      <c r="H589" s="90"/>
      <c r="I589" s="91"/>
      <c r="J589" s="61">
        <f>J590+J597</f>
        <v>816148</v>
      </c>
      <c r="K589" s="62"/>
    </row>
    <row r="590" spans="2:11" x14ac:dyDescent="0.2">
      <c r="B590" s="21"/>
      <c r="C590" s="22"/>
      <c r="D590" s="13"/>
      <c r="E590" s="13"/>
      <c r="F590" s="13"/>
      <c r="G590" s="79" t="s">
        <v>8</v>
      </c>
      <c r="H590" s="80"/>
      <c r="I590" s="81"/>
      <c r="J590" s="84">
        <f>J591+J592+J593+J594+J595+J596</f>
        <v>753780</v>
      </c>
      <c r="K590" s="85"/>
    </row>
    <row r="591" spans="2:11" x14ac:dyDescent="0.2">
      <c r="B591" s="118" t="s">
        <v>0</v>
      </c>
      <c r="C591" s="119"/>
      <c r="D591" s="13" t="s">
        <v>0</v>
      </c>
      <c r="E591" s="13"/>
      <c r="F591" s="13" t="s">
        <v>95</v>
      </c>
      <c r="G591" s="69" t="s">
        <v>96</v>
      </c>
      <c r="H591" s="70"/>
      <c r="I591" s="71"/>
      <c r="J591" s="61">
        <v>594162</v>
      </c>
      <c r="K591" s="62"/>
    </row>
    <row r="592" spans="2:11" x14ac:dyDescent="0.2">
      <c r="B592" s="118" t="s">
        <v>0</v>
      </c>
      <c r="C592" s="119"/>
      <c r="D592" s="13" t="s">
        <v>0</v>
      </c>
      <c r="E592" s="13"/>
      <c r="F592" s="13" t="s">
        <v>111</v>
      </c>
      <c r="G592" s="69" t="s">
        <v>112</v>
      </c>
      <c r="H592" s="70"/>
      <c r="I592" s="71"/>
      <c r="J592" s="61">
        <v>38900</v>
      </c>
      <c r="K592" s="62"/>
    </row>
    <row r="593" spans="2:11" x14ac:dyDescent="0.2">
      <c r="B593" s="118" t="s">
        <v>0</v>
      </c>
      <c r="C593" s="119"/>
      <c r="D593" s="13" t="s">
        <v>0</v>
      </c>
      <c r="E593" s="13"/>
      <c r="F593" s="13" t="s">
        <v>97</v>
      </c>
      <c r="G593" s="69" t="s">
        <v>98</v>
      </c>
      <c r="H593" s="70"/>
      <c r="I593" s="71"/>
      <c r="J593" s="61">
        <v>101018</v>
      </c>
      <c r="K593" s="62"/>
    </row>
    <row r="594" spans="2:11" x14ac:dyDescent="0.2">
      <c r="B594" s="118" t="s">
        <v>0</v>
      </c>
      <c r="C594" s="119"/>
      <c r="D594" s="13" t="s">
        <v>0</v>
      </c>
      <c r="E594" s="13"/>
      <c r="F594" s="13" t="s">
        <v>99</v>
      </c>
      <c r="G594" s="69" t="s">
        <v>100</v>
      </c>
      <c r="H594" s="70"/>
      <c r="I594" s="71"/>
      <c r="J594" s="61">
        <v>14000</v>
      </c>
      <c r="K594" s="62"/>
    </row>
    <row r="595" spans="2:11" x14ac:dyDescent="0.2">
      <c r="B595" s="118" t="s">
        <v>0</v>
      </c>
      <c r="C595" s="119"/>
      <c r="D595" s="13" t="s">
        <v>0</v>
      </c>
      <c r="E595" s="13"/>
      <c r="F595" s="13" t="s">
        <v>115</v>
      </c>
      <c r="G595" s="69" t="s">
        <v>116</v>
      </c>
      <c r="H595" s="70"/>
      <c r="I595" s="71"/>
      <c r="J595" s="61">
        <v>5500</v>
      </c>
      <c r="K595" s="62"/>
    </row>
    <row r="596" spans="2:11" x14ac:dyDescent="0.2">
      <c r="B596" s="118" t="s">
        <v>0</v>
      </c>
      <c r="C596" s="119"/>
      <c r="D596" s="13" t="s">
        <v>0</v>
      </c>
      <c r="E596" s="13"/>
      <c r="F596" s="13" t="s">
        <v>101</v>
      </c>
      <c r="G596" s="69" t="s">
        <v>102</v>
      </c>
      <c r="H596" s="70"/>
      <c r="I596" s="71"/>
      <c r="J596" s="61">
        <v>200</v>
      </c>
      <c r="K596" s="62"/>
    </row>
    <row r="597" spans="2:11" x14ac:dyDescent="0.2">
      <c r="B597" s="21"/>
      <c r="C597" s="22"/>
      <c r="D597" s="13"/>
      <c r="E597" s="13"/>
      <c r="F597" s="13"/>
      <c r="G597" s="79" t="s">
        <v>272</v>
      </c>
      <c r="H597" s="80"/>
      <c r="I597" s="81"/>
      <c r="J597" s="84">
        <f>J598+J599+J600+J601+J602+J603+J604+J605+J606+J607+J608</f>
        <v>62368</v>
      </c>
      <c r="K597" s="85"/>
    </row>
    <row r="598" spans="2:11" x14ac:dyDescent="0.2">
      <c r="B598" s="118" t="s">
        <v>0</v>
      </c>
      <c r="C598" s="119"/>
      <c r="D598" s="13" t="s">
        <v>0</v>
      </c>
      <c r="E598" s="13"/>
      <c r="F598" s="13" t="s">
        <v>30</v>
      </c>
      <c r="G598" s="69" t="s">
        <v>31</v>
      </c>
      <c r="H598" s="70"/>
      <c r="I598" s="71"/>
      <c r="J598" s="61">
        <v>7268</v>
      </c>
      <c r="K598" s="62"/>
    </row>
    <row r="599" spans="2:11" x14ac:dyDescent="0.2">
      <c r="B599" s="118" t="s">
        <v>0</v>
      </c>
      <c r="C599" s="119"/>
      <c r="D599" s="13" t="s">
        <v>0</v>
      </c>
      <c r="E599" s="13"/>
      <c r="F599" s="13" t="s">
        <v>66</v>
      </c>
      <c r="G599" s="69" t="s">
        <v>67</v>
      </c>
      <c r="H599" s="70"/>
      <c r="I599" s="71"/>
      <c r="J599" s="61">
        <v>2000</v>
      </c>
      <c r="K599" s="62"/>
    </row>
    <row r="600" spans="2:11" x14ac:dyDescent="0.2">
      <c r="B600" s="118" t="s">
        <v>0</v>
      </c>
      <c r="C600" s="119"/>
      <c r="D600" s="13" t="s">
        <v>0</v>
      </c>
      <c r="E600" s="13"/>
      <c r="F600" s="13" t="s">
        <v>47</v>
      </c>
      <c r="G600" s="69" t="s">
        <v>48</v>
      </c>
      <c r="H600" s="70"/>
      <c r="I600" s="71"/>
      <c r="J600" s="61">
        <v>2000</v>
      </c>
      <c r="K600" s="62"/>
    </row>
    <row r="601" spans="2:11" x14ac:dyDescent="0.2">
      <c r="B601" s="118" t="s">
        <v>0</v>
      </c>
      <c r="C601" s="119"/>
      <c r="D601" s="13" t="s">
        <v>0</v>
      </c>
      <c r="E601" s="13"/>
      <c r="F601" s="13" t="s">
        <v>117</v>
      </c>
      <c r="G601" s="69" t="s">
        <v>118</v>
      </c>
      <c r="H601" s="70"/>
      <c r="I601" s="71"/>
      <c r="J601" s="61">
        <v>1800</v>
      </c>
      <c r="K601" s="62"/>
    </row>
    <row r="602" spans="2:11" x14ac:dyDescent="0.2">
      <c r="B602" s="118" t="s">
        <v>0</v>
      </c>
      <c r="C602" s="119"/>
      <c r="D602" s="13" t="s">
        <v>0</v>
      </c>
      <c r="E602" s="13"/>
      <c r="F602" s="13" t="s">
        <v>32</v>
      </c>
      <c r="G602" s="69" t="s">
        <v>33</v>
      </c>
      <c r="H602" s="70"/>
      <c r="I602" s="71"/>
      <c r="J602" s="61">
        <v>18500</v>
      </c>
      <c r="K602" s="62"/>
    </row>
    <row r="603" spans="2:11" x14ac:dyDescent="0.2">
      <c r="B603" s="118" t="s">
        <v>0</v>
      </c>
      <c r="C603" s="119"/>
      <c r="D603" s="13" t="s">
        <v>0</v>
      </c>
      <c r="E603" s="13"/>
      <c r="F603" s="13" t="s">
        <v>68</v>
      </c>
      <c r="G603" s="69" t="s">
        <v>69</v>
      </c>
      <c r="H603" s="70"/>
      <c r="I603" s="71"/>
      <c r="J603" s="61">
        <v>2500</v>
      </c>
      <c r="K603" s="62"/>
    </row>
    <row r="604" spans="2:11" x14ac:dyDescent="0.2">
      <c r="B604" s="118" t="s">
        <v>0</v>
      </c>
      <c r="C604" s="119"/>
      <c r="D604" s="13" t="s">
        <v>0</v>
      </c>
      <c r="E604" s="13"/>
      <c r="F604" s="13" t="s">
        <v>119</v>
      </c>
      <c r="G604" s="69" t="s">
        <v>120</v>
      </c>
      <c r="H604" s="70"/>
      <c r="I604" s="71"/>
      <c r="J604" s="61">
        <v>2600</v>
      </c>
      <c r="K604" s="62"/>
    </row>
    <row r="605" spans="2:11" x14ac:dyDescent="0.2">
      <c r="B605" s="118" t="s">
        <v>0</v>
      </c>
      <c r="C605" s="119"/>
      <c r="D605" s="13" t="s">
        <v>0</v>
      </c>
      <c r="E605" s="13"/>
      <c r="F605" s="13" t="s">
        <v>70</v>
      </c>
      <c r="G605" s="69" t="s">
        <v>71</v>
      </c>
      <c r="H605" s="70"/>
      <c r="I605" s="71"/>
      <c r="J605" s="61">
        <v>1500</v>
      </c>
      <c r="K605" s="62"/>
    </row>
    <row r="606" spans="2:11" x14ac:dyDescent="0.2">
      <c r="B606" s="118" t="s">
        <v>0</v>
      </c>
      <c r="C606" s="119"/>
      <c r="D606" s="13" t="s">
        <v>0</v>
      </c>
      <c r="E606" s="13"/>
      <c r="F606" s="13" t="s">
        <v>121</v>
      </c>
      <c r="G606" s="69" t="s">
        <v>122</v>
      </c>
      <c r="H606" s="70"/>
      <c r="I606" s="71"/>
      <c r="J606" s="61">
        <v>17200</v>
      </c>
      <c r="K606" s="62"/>
    </row>
    <row r="607" spans="2:11" x14ac:dyDescent="0.2">
      <c r="B607" s="118" t="s">
        <v>0</v>
      </c>
      <c r="C607" s="119"/>
      <c r="D607" s="13" t="s">
        <v>0</v>
      </c>
      <c r="E607" s="13"/>
      <c r="F607" s="13" t="s">
        <v>72</v>
      </c>
      <c r="G607" s="69" t="s">
        <v>73</v>
      </c>
      <c r="H607" s="70"/>
      <c r="I607" s="71"/>
      <c r="J607" s="61">
        <v>500</v>
      </c>
      <c r="K607" s="62"/>
    </row>
    <row r="608" spans="2:11" ht="25.9" customHeight="1" x14ac:dyDescent="0.2">
      <c r="B608" s="118" t="s">
        <v>0</v>
      </c>
      <c r="C608" s="119"/>
      <c r="D608" s="13" t="s">
        <v>0</v>
      </c>
      <c r="E608" s="13"/>
      <c r="F608" s="13" t="s">
        <v>89</v>
      </c>
      <c r="G608" s="69" t="s">
        <v>90</v>
      </c>
      <c r="H608" s="70"/>
      <c r="I608" s="71"/>
      <c r="J608" s="61">
        <v>6500</v>
      </c>
      <c r="K608" s="62"/>
    </row>
    <row r="609" spans="2:11" x14ac:dyDescent="0.2">
      <c r="B609" s="118" t="s">
        <v>0</v>
      </c>
      <c r="C609" s="119"/>
      <c r="D609" s="13" t="s">
        <v>210</v>
      </c>
      <c r="E609" s="13"/>
      <c r="F609" s="13" t="s">
        <v>0</v>
      </c>
      <c r="G609" s="69" t="s">
        <v>211</v>
      </c>
      <c r="H609" s="70"/>
      <c r="I609" s="71"/>
      <c r="J609" s="61">
        <f>J610</f>
        <v>109400</v>
      </c>
      <c r="K609" s="62"/>
    </row>
    <row r="610" spans="2:11" x14ac:dyDescent="0.2">
      <c r="B610" s="21"/>
      <c r="C610" s="22"/>
      <c r="D610" s="13"/>
      <c r="E610" s="13"/>
      <c r="F610" s="13"/>
      <c r="G610" s="76" t="s">
        <v>5</v>
      </c>
      <c r="H610" s="77"/>
      <c r="I610" s="78"/>
      <c r="J610" s="82">
        <f>J611</f>
        <v>109400</v>
      </c>
      <c r="K610" s="83"/>
    </row>
    <row r="611" spans="2:11" x14ac:dyDescent="0.2">
      <c r="B611" s="21"/>
      <c r="C611" s="22"/>
      <c r="D611" s="13"/>
      <c r="E611" s="13"/>
      <c r="F611" s="13"/>
      <c r="G611" s="89" t="s">
        <v>284</v>
      </c>
      <c r="H611" s="90"/>
      <c r="I611" s="91"/>
      <c r="J611" s="61">
        <f>J612+J617</f>
        <v>109400</v>
      </c>
      <c r="K611" s="62"/>
    </row>
    <row r="612" spans="2:11" x14ac:dyDescent="0.2">
      <c r="B612" s="21"/>
      <c r="C612" s="22"/>
      <c r="D612" s="13"/>
      <c r="E612" s="13"/>
      <c r="F612" s="13"/>
      <c r="G612" s="79" t="s">
        <v>8</v>
      </c>
      <c r="H612" s="80"/>
      <c r="I612" s="81"/>
      <c r="J612" s="84">
        <f>J613+J615+J616+K614</f>
        <v>108800</v>
      </c>
      <c r="K612" s="85"/>
    </row>
    <row r="613" spans="2:11" x14ac:dyDescent="0.2">
      <c r="B613" s="118" t="s">
        <v>0</v>
      </c>
      <c r="C613" s="119"/>
      <c r="D613" s="13" t="s">
        <v>0</v>
      </c>
      <c r="E613" s="13"/>
      <c r="F613" s="13" t="s">
        <v>97</v>
      </c>
      <c r="G613" s="69" t="s">
        <v>98</v>
      </c>
      <c r="H613" s="70"/>
      <c r="I613" s="71"/>
      <c r="J613" s="61">
        <v>11763</v>
      </c>
      <c r="K613" s="62"/>
    </row>
    <row r="614" spans="2:11" x14ac:dyDescent="0.2">
      <c r="B614" s="21"/>
      <c r="C614" s="22"/>
      <c r="D614" s="13"/>
      <c r="E614" s="13"/>
      <c r="F614" s="13">
        <v>4120</v>
      </c>
      <c r="G614" s="69" t="s">
        <v>100</v>
      </c>
      <c r="H614" s="70"/>
      <c r="I614" s="71"/>
      <c r="J614" s="44"/>
      <c r="K614" s="45">
        <v>100</v>
      </c>
    </row>
    <row r="615" spans="2:11" x14ac:dyDescent="0.2">
      <c r="B615" s="118" t="s">
        <v>0</v>
      </c>
      <c r="C615" s="119"/>
      <c r="D615" s="13" t="s">
        <v>0</v>
      </c>
      <c r="E615" s="13"/>
      <c r="F615" s="13" t="s">
        <v>115</v>
      </c>
      <c r="G615" s="69" t="s">
        <v>116</v>
      </c>
      <c r="H615" s="70"/>
      <c r="I615" s="71"/>
      <c r="J615" s="61">
        <v>96837</v>
      </c>
      <c r="K615" s="62"/>
    </row>
    <row r="616" spans="2:11" x14ac:dyDescent="0.2">
      <c r="B616" s="118" t="s">
        <v>0</v>
      </c>
      <c r="C616" s="119"/>
      <c r="D616" s="13" t="s">
        <v>0</v>
      </c>
      <c r="E616" s="13"/>
      <c r="F616" s="13" t="s">
        <v>101</v>
      </c>
      <c r="G616" s="69" t="s">
        <v>102</v>
      </c>
      <c r="H616" s="70"/>
      <c r="I616" s="71"/>
      <c r="J616" s="61">
        <v>100</v>
      </c>
      <c r="K616" s="62"/>
    </row>
    <row r="617" spans="2:11" x14ac:dyDescent="0.2">
      <c r="B617" s="21"/>
      <c r="C617" s="22"/>
      <c r="D617" s="13"/>
      <c r="E617" s="13"/>
      <c r="F617" s="13"/>
      <c r="G617" s="79" t="s">
        <v>272</v>
      </c>
      <c r="H617" s="80"/>
      <c r="I617" s="81"/>
      <c r="J617" s="84">
        <f>J618+J619</f>
        <v>600</v>
      </c>
      <c r="K617" s="85"/>
    </row>
    <row r="618" spans="2:11" x14ac:dyDescent="0.2">
      <c r="B618" s="118" t="s">
        <v>0</v>
      </c>
      <c r="C618" s="119"/>
      <c r="D618" s="13" t="s">
        <v>0</v>
      </c>
      <c r="E618" s="13"/>
      <c r="F618" s="13" t="s">
        <v>117</v>
      </c>
      <c r="G618" s="69" t="s">
        <v>118</v>
      </c>
      <c r="H618" s="70"/>
      <c r="I618" s="71"/>
      <c r="J618" s="61">
        <v>100</v>
      </c>
      <c r="K618" s="62"/>
    </row>
    <row r="619" spans="2:11" x14ac:dyDescent="0.2">
      <c r="B619" s="118" t="s">
        <v>0</v>
      </c>
      <c r="C619" s="119"/>
      <c r="D619" s="13" t="s">
        <v>0</v>
      </c>
      <c r="E619" s="13"/>
      <c r="F619" s="13" t="s">
        <v>32</v>
      </c>
      <c r="G619" s="69" t="s">
        <v>33</v>
      </c>
      <c r="H619" s="70"/>
      <c r="I619" s="71"/>
      <c r="J619" s="61">
        <v>500</v>
      </c>
      <c r="K619" s="62"/>
    </row>
    <row r="620" spans="2:11" x14ac:dyDescent="0.2">
      <c r="B620" s="118" t="s">
        <v>0</v>
      </c>
      <c r="C620" s="119"/>
      <c r="D620" s="13" t="s">
        <v>212</v>
      </c>
      <c r="E620" s="13"/>
      <c r="F620" s="13" t="s">
        <v>0</v>
      </c>
      <c r="G620" s="69" t="s">
        <v>213</v>
      </c>
      <c r="H620" s="70"/>
      <c r="I620" s="71"/>
      <c r="J620" s="61">
        <f>J621</f>
        <v>92000</v>
      </c>
      <c r="K620" s="62"/>
    </row>
    <row r="621" spans="2:11" x14ac:dyDescent="0.2">
      <c r="B621" s="21"/>
      <c r="C621" s="22"/>
      <c r="D621" s="13"/>
      <c r="E621" s="13"/>
      <c r="F621" s="13"/>
      <c r="G621" s="76" t="s">
        <v>5</v>
      </c>
      <c r="H621" s="77"/>
      <c r="I621" s="78"/>
      <c r="J621" s="82">
        <f>J622</f>
        <v>92000</v>
      </c>
      <c r="K621" s="83"/>
    </row>
    <row r="622" spans="2:11" x14ac:dyDescent="0.2">
      <c r="B622" s="21"/>
      <c r="C622" s="22"/>
      <c r="D622" s="13"/>
      <c r="E622" s="13"/>
      <c r="F622" s="13"/>
      <c r="G622" s="79" t="s">
        <v>274</v>
      </c>
      <c r="H622" s="80"/>
      <c r="I622" s="81"/>
      <c r="J622" s="84">
        <f>J623</f>
        <v>92000</v>
      </c>
      <c r="K622" s="85"/>
    </row>
    <row r="623" spans="2:11" x14ac:dyDescent="0.2">
      <c r="B623" s="118" t="s">
        <v>0</v>
      </c>
      <c r="C623" s="119"/>
      <c r="D623" s="13" t="s">
        <v>0</v>
      </c>
      <c r="E623" s="13"/>
      <c r="F623" s="13" t="s">
        <v>204</v>
      </c>
      <c r="G623" s="69" t="s">
        <v>205</v>
      </c>
      <c r="H623" s="70"/>
      <c r="I623" s="71"/>
      <c r="J623" s="61">
        <v>92000</v>
      </c>
      <c r="K623" s="62"/>
    </row>
    <row r="624" spans="2:11" x14ac:dyDescent="0.2">
      <c r="B624" s="118" t="s">
        <v>0</v>
      </c>
      <c r="C624" s="119"/>
      <c r="D624" s="13" t="s">
        <v>214</v>
      </c>
      <c r="E624" s="13"/>
      <c r="F624" s="13" t="s">
        <v>0</v>
      </c>
      <c r="G624" s="69" t="s">
        <v>56</v>
      </c>
      <c r="H624" s="70"/>
      <c r="I624" s="71"/>
      <c r="J624" s="61">
        <f>J625</f>
        <v>32726</v>
      </c>
      <c r="K624" s="62"/>
    </row>
    <row r="625" spans="2:11" x14ac:dyDescent="0.2">
      <c r="B625" s="21"/>
      <c r="C625" s="22"/>
      <c r="D625" s="13"/>
      <c r="E625" s="13"/>
      <c r="F625" s="13"/>
      <c r="G625" s="76" t="s">
        <v>5</v>
      </c>
      <c r="H625" s="77"/>
      <c r="I625" s="78"/>
      <c r="J625" s="82">
        <f>J626+J629+J635</f>
        <v>32726</v>
      </c>
      <c r="K625" s="83"/>
    </row>
    <row r="626" spans="2:11" x14ac:dyDescent="0.2">
      <c r="B626" s="21"/>
      <c r="C626" s="22"/>
      <c r="D626" s="13"/>
      <c r="E626" s="13"/>
      <c r="F626" s="13"/>
      <c r="G626" s="79" t="s">
        <v>274</v>
      </c>
      <c r="H626" s="80"/>
      <c r="I626" s="81"/>
      <c r="J626" s="84">
        <v>4000</v>
      </c>
      <c r="K626" s="85"/>
    </row>
    <row r="627" spans="2:11" x14ac:dyDescent="0.2">
      <c r="B627" s="21"/>
      <c r="C627" s="22"/>
      <c r="D627" s="13"/>
      <c r="E627" s="13"/>
      <c r="F627" s="13" t="s">
        <v>204</v>
      </c>
      <c r="G627" s="69" t="s">
        <v>205</v>
      </c>
      <c r="H627" s="70"/>
      <c r="I627" s="71"/>
      <c r="J627" s="61">
        <v>4000</v>
      </c>
      <c r="K627" s="62"/>
    </row>
    <row r="628" spans="2:11" x14ac:dyDescent="0.2">
      <c r="B628" s="21"/>
      <c r="C628" s="22"/>
      <c r="D628" s="13"/>
      <c r="E628" s="13"/>
      <c r="F628" s="13"/>
      <c r="G628" s="89" t="s">
        <v>284</v>
      </c>
      <c r="H628" s="90"/>
      <c r="I628" s="91"/>
      <c r="J628" s="61">
        <f>J629+J635</f>
        <v>28726</v>
      </c>
      <c r="K628" s="62"/>
    </row>
    <row r="629" spans="2:11" x14ac:dyDescent="0.2">
      <c r="B629" s="21"/>
      <c r="C629" s="22"/>
      <c r="D629" s="13"/>
      <c r="E629" s="13"/>
      <c r="F629" s="13"/>
      <c r="G629" s="79" t="s">
        <v>8</v>
      </c>
      <c r="H629" s="80"/>
      <c r="I629" s="81"/>
      <c r="J629" s="84">
        <f>SUM(J630:K634)</f>
        <v>11000</v>
      </c>
      <c r="K629" s="85"/>
    </row>
    <row r="630" spans="2:11" x14ac:dyDescent="0.2">
      <c r="B630" s="118" t="s">
        <v>0</v>
      </c>
      <c r="C630" s="119"/>
      <c r="D630" s="13" t="s">
        <v>0</v>
      </c>
      <c r="E630" s="13"/>
      <c r="F630" s="13" t="s">
        <v>95</v>
      </c>
      <c r="G630" s="69" t="s">
        <v>96</v>
      </c>
      <c r="H630" s="70"/>
      <c r="I630" s="71"/>
      <c r="J630" s="61">
        <v>7800</v>
      </c>
      <c r="K630" s="62"/>
    </row>
    <row r="631" spans="2:11" x14ac:dyDescent="0.2">
      <c r="B631" s="118" t="s">
        <v>0</v>
      </c>
      <c r="C631" s="119"/>
      <c r="D631" s="13" t="s">
        <v>0</v>
      </c>
      <c r="E631" s="13"/>
      <c r="F631" s="13" t="s">
        <v>111</v>
      </c>
      <c r="G631" s="69" t="s">
        <v>112</v>
      </c>
      <c r="H631" s="70"/>
      <c r="I631" s="71"/>
      <c r="J631" s="61">
        <v>1200</v>
      </c>
      <c r="K631" s="62"/>
    </row>
    <row r="632" spans="2:11" x14ac:dyDescent="0.2">
      <c r="B632" s="118" t="s">
        <v>0</v>
      </c>
      <c r="C632" s="119"/>
      <c r="D632" s="13" t="s">
        <v>0</v>
      </c>
      <c r="E632" s="13"/>
      <c r="F632" s="13" t="s">
        <v>97</v>
      </c>
      <c r="G632" s="69" t="s">
        <v>98</v>
      </c>
      <c r="H632" s="70"/>
      <c r="I632" s="71"/>
      <c r="J632" s="61">
        <v>1600</v>
      </c>
      <c r="K632" s="62"/>
    </row>
    <row r="633" spans="2:11" x14ac:dyDescent="0.2">
      <c r="B633" s="118" t="s">
        <v>0</v>
      </c>
      <c r="C633" s="119"/>
      <c r="D633" s="13" t="s">
        <v>0</v>
      </c>
      <c r="E633" s="13"/>
      <c r="F633" s="13" t="s">
        <v>99</v>
      </c>
      <c r="G633" s="69" t="s">
        <v>100</v>
      </c>
      <c r="H633" s="70"/>
      <c r="I633" s="71"/>
      <c r="J633" s="61">
        <v>300</v>
      </c>
      <c r="K633" s="62"/>
    </row>
    <row r="634" spans="2:11" x14ac:dyDescent="0.2">
      <c r="B634" s="118" t="s">
        <v>0</v>
      </c>
      <c r="C634" s="119"/>
      <c r="D634" s="13" t="s">
        <v>0</v>
      </c>
      <c r="E634" s="13"/>
      <c r="F634" s="13" t="s">
        <v>101</v>
      </c>
      <c r="G634" s="69" t="s">
        <v>102</v>
      </c>
      <c r="H634" s="70"/>
      <c r="I634" s="71"/>
      <c r="J634" s="61">
        <v>100</v>
      </c>
      <c r="K634" s="62"/>
    </row>
    <row r="635" spans="2:11" x14ac:dyDescent="0.2">
      <c r="B635" s="21"/>
      <c r="C635" s="22"/>
      <c r="D635" s="13"/>
      <c r="E635" s="13"/>
      <c r="F635" s="13"/>
      <c r="G635" s="79" t="s">
        <v>272</v>
      </c>
      <c r="H635" s="80"/>
      <c r="I635" s="81"/>
      <c r="J635" s="84">
        <f>J636+J638+J639+J641+K637+K640</f>
        <v>17726</v>
      </c>
      <c r="K635" s="85"/>
    </row>
    <row r="636" spans="2:11" x14ac:dyDescent="0.2">
      <c r="B636" s="118" t="s">
        <v>0</v>
      </c>
      <c r="C636" s="119"/>
      <c r="D636" s="13" t="s">
        <v>0</v>
      </c>
      <c r="E636" s="13"/>
      <c r="F636" s="13" t="s">
        <v>30</v>
      </c>
      <c r="G636" s="69" t="s">
        <v>31</v>
      </c>
      <c r="H636" s="70"/>
      <c r="I636" s="71"/>
      <c r="J636" s="61">
        <v>6000</v>
      </c>
      <c r="K636" s="62"/>
    </row>
    <row r="637" spans="2:11" x14ac:dyDescent="0.2">
      <c r="B637" s="21"/>
      <c r="C637" s="22"/>
      <c r="D637" s="13"/>
      <c r="E637" s="13"/>
      <c r="F637" s="13" t="s">
        <v>117</v>
      </c>
      <c r="G637" s="69" t="s">
        <v>118</v>
      </c>
      <c r="H637" s="70"/>
      <c r="I637" s="71"/>
      <c r="J637" s="44"/>
      <c r="K637" s="45">
        <v>500</v>
      </c>
    </row>
    <row r="638" spans="2:11" x14ac:dyDescent="0.2">
      <c r="B638" s="118" t="s">
        <v>0</v>
      </c>
      <c r="C638" s="119"/>
      <c r="D638" s="13" t="s">
        <v>0</v>
      </c>
      <c r="E638" s="13"/>
      <c r="F638" s="13" t="s">
        <v>32</v>
      </c>
      <c r="G638" s="69" t="s">
        <v>33</v>
      </c>
      <c r="H638" s="70"/>
      <c r="I638" s="71"/>
      <c r="J638" s="61">
        <v>8826</v>
      </c>
      <c r="K638" s="62"/>
    </row>
    <row r="639" spans="2:11" x14ac:dyDescent="0.2">
      <c r="B639" s="118" t="s">
        <v>0</v>
      </c>
      <c r="C639" s="119"/>
      <c r="D639" s="13" t="s">
        <v>0</v>
      </c>
      <c r="E639" s="13"/>
      <c r="F639" s="13" t="s">
        <v>68</v>
      </c>
      <c r="G639" s="69" t="s">
        <v>69</v>
      </c>
      <c r="H639" s="70"/>
      <c r="I639" s="71"/>
      <c r="J639" s="61">
        <v>800</v>
      </c>
      <c r="K639" s="62"/>
    </row>
    <row r="640" spans="2:11" x14ac:dyDescent="0.2">
      <c r="B640" s="21"/>
      <c r="C640" s="22"/>
      <c r="D640" s="13"/>
      <c r="E640" s="13"/>
      <c r="F640" s="13" t="s">
        <v>119</v>
      </c>
      <c r="G640" s="69" t="s">
        <v>120</v>
      </c>
      <c r="H640" s="70"/>
      <c r="I640" s="71"/>
      <c r="J640" s="44"/>
      <c r="K640" s="45">
        <v>100</v>
      </c>
    </row>
    <row r="641" spans="2:11" x14ac:dyDescent="0.2">
      <c r="B641" s="118" t="s">
        <v>0</v>
      </c>
      <c r="C641" s="119"/>
      <c r="D641" s="13" t="s">
        <v>0</v>
      </c>
      <c r="E641" s="13"/>
      <c r="F641" s="13" t="s">
        <v>121</v>
      </c>
      <c r="G641" s="69" t="s">
        <v>122</v>
      </c>
      <c r="H641" s="70"/>
      <c r="I641" s="71"/>
      <c r="J641" s="61">
        <v>1500</v>
      </c>
      <c r="K641" s="62"/>
    </row>
    <row r="642" spans="2:11" s="6" customFormat="1" x14ac:dyDescent="0.2">
      <c r="B642" s="120" t="s">
        <v>215</v>
      </c>
      <c r="C642" s="121"/>
      <c r="D642" s="37" t="s">
        <v>0</v>
      </c>
      <c r="E642" s="37"/>
      <c r="F642" s="37" t="s">
        <v>0</v>
      </c>
      <c r="G642" s="110" t="s">
        <v>216</v>
      </c>
      <c r="H642" s="111"/>
      <c r="I642" s="112"/>
      <c r="J642" s="122">
        <f>J643+J648</f>
        <v>40000</v>
      </c>
      <c r="K642" s="123"/>
    </row>
    <row r="643" spans="2:11" x14ac:dyDescent="0.2">
      <c r="B643" s="118" t="s">
        <v>0</v>
      </c>
      <c r="C643" s="119"/>
      <c r="D643" s="13" t="s">
        <v>217</v>
      </c>
      <c r="E643" s="13"/>
      <c r="F643" s="13" t="s">
        <v>0</v>
      </c>
      <c r="G643" s="69" t="s">
        <v>218</v>
      </c>
      <c r="H643" s="70"/>
      <c r="I643" s="71"/>
      <c r="J643" s="61">
        <f>J644</f>
        <v>18000</v>
      </c>
      <c r="K643" s="62"/>
    </row>
    <row r="644" spans="2:11" x14ac:dyDescent="0.2">
      <c r="B644" s="21"/>
      <c r="C644" s="22"/>
      <c r="D644" s="13"/>
      <c r="E644" s="13"/>
      <c r="F644" s="13"/>
      <c r="G644" s="76" t="s">
        <v>5</v>
      </c>
      <c r="H644" s="77"/>
      <c r="I644" s="78"/>
      <c r="J644" s="82">
        <f>J645</f>
        <v>18000</v>
      </c>
      <c r="K644" s="83"/>
    </row>
    <row r="645" spans="2:11" x14ac:dyDescent="0.2">
      <c r="B645" s="21"/>
      <c r="C645" s="22"/>
      <c r="D645" s="13"/>
      <c r="E645" s="13"/>
      <c r="F645" s="13"/>
      <c r="G645" s="79" t="s">
        <v>274</v>
      </c>
      <c r="H645" s="80"/>
      <c r="I645" s="81"/>
      <c r="J645" s="84">
        <f>J646+J647</f>
        <v>18000</v>
      </c>
      <c r="K645" s="85"/>
    </row>
    <row r="646" spans="2:11" x14ac:dyDescent="0.2">
      <c r="B646" s="118" t="s">
        <v>0</v>
      </c>
      <c r="C646" s="119"/>
      <c r="D646" s="13" t="s">
        <v>0</v>
      </c>
      <c r="E646" s="13"/>
      <c r="F646" s="13" t="s">
        <v>219</v>
      </c>
      <c r="G646" s="69" t="s">
        <v>220</v>
      </c>
      <c r="H646" s="70"/>
      <c r="I646" s="71"/>
      <c r="J646" s="61">
        <v>17000</v>
      </c>
      <c r="K646" s="62"/>
    </row>
    <row r="647" spans="2:11" x14ac:dyDescent="0.2">
      <c r="B647" s="118" t="s">
        <v>0</v>
      </c>
      <c r="C647" s="119"/>
      <c r="D647" s="13" t="s">
        <v>0</v>
      </c>
      <c r="E647" s="13"/>
      <c r="F647" s="13" t="s">
        <v>221</v>
      </c>
      <c r="G647" s="69" t="s">
        <v>222</v>
      </c>
      <c r="H647" s="70"/>
      <c r="I647" s="71"/>
      <c r="J647" s="61">
        <v>1000</v>
      </c>
      <c r="K647" s="62"/>
    </row>
    <row r="648" spans="2:11" x14ac:dyDescent="0.2">
      <c r="B648" s="118" t="s">
        <v>0</v>
      </c>
      <c r="C648" s="119"/>
      <c r="D648" s="13" t="s">
        <v>223</v>
      </c>
      <c r="E648" s="13"/>
      <c r="F648" s="13" t="s">
        <v>0</v>
      </c>
      <c r="G648" s="69" t="s">
        <v>224</v>
      </c>
      <c r="H648" s="70"/>
      <c r="I648" s="71"/>
      <c r="J648" s="61">
        <f>J649</f>
        <v>22000</v>
      </c>
      <c r="K648" s="62"/>
    </row>
    <row r="649" spans="2:11" x14ac:dyDescent="0.2">
      <c r="B649" s="21"/>
      <c r="C649" s="22"/>
      <c r="D649" s="13"/>
      <c r="E649" s="13"/>
      <c r="F649" s="13"/>
      <c r="G649" s="76" t="s">
        <v>5</v>
      </c>
      <c r="H649" s="77"/>
      <c r="I649" s="78"/>
      <c r="J649" s="82">
        <f>J650</f>
        <v>22000</v>
      </c>
      <c r="K649" s="83"/>
    </row>
    <row r="650" spans="2:11" x14ac:dyDescent="0.2">
      <c r="B650" s="21"/>
      <c r="C650" s="22"/>
      <c r="D650" s="13"/>
      <c r="E650" s="13"/>
      <c r="F650" s="13"/>
      <c r="G650" s="79" t="s">
        <v>274</v>
      </c>
      <c r="H650" s="80"/>
      <c r="I650" s="81"/>
      <c r="J650" s="84">
        <f>J651</f>
        <v>22000</v>
      </c>
      <c r="K650" s="85"/>
    </row>
    <row r="651" spans="2:11" x14ac:dyDescent="0.2">
      <c r="B651" s="118" t="s">
        <v>0</v>
      </c>
      <c r="C651" s="119"/>
      <c r="D651" s="13" t="s">
        <v>0</v>
      </c>
      <c r="E651" s="13"/>
      <c r="F651" s="13" t="s">
        <v>219</v>
      </c>
      <c r="G651" s="69" t="s">
        <v>220</v>
      </c>
      <c r="H651" s="70"/>
      <c r="I651" s="71"/>
      <c r="J651" s="61">
        <v>22000</v>
      </c>
      <c r="K651" s="62"/>
    </row>
    <row r="652" spans="2:11" s="6" customFormat="1" x14ac:dyDescent="0.2">
      <c r="B652" s="120" t="s">
        <v>225</v>
      </c>
      <c r="C652" s="121"/>
      <c r="D652" s="37" t="s">
        <v>0</v>
      </c>
      <c r="E652" s="37"/>
      <c r="F652" s="37" t="s">
        <v>0</v>
      </c>
      <c r="G652" s="110" t="s">
        <v>226</v>
      </c>
      <c r="H652" s="111"/>
      <c r="I652" s="112"/>
      <c r="J652" s="122">
        <f>J653+J659+J682+J688+J705+J710+J715</f>
        <v>5242730</v>
      </c>
      <c r="K652" s="123"/>
    </row>
    <row r="653" spans="2:11" x14ac:dyDescent="0.2">
      <c r="B653" s="118" t="s">
        <v>0</v>
      </c>
      <c r="C653" s="119"/>
      <c r="D653" s="13" t="s">
        <v>227</v>
      </c>
      <c r="E653" s="13"/>
      <c r="F653" s="13" t="s">
        <v>0</v>
      </c>
      <c r="G653" s="69" t="s">
        <v>228</v>
      </c>
      <c r="H653" s="70"/>
      <c r="I653" s="71"/>
      <c r="J653" s="61">
        <f>J657+J658</f>
        <v>2500</v>
      </c>
      <c r="K653" s="62"/>
    </row>
    <row r="654" spans="2:11" x14ac:dyDescent="0.2">
      <c r="B654" s="21"/>
      <c r="C654" s="22"/>
      <c r="D654" s="13"/>
      <c r="E654" s="13"/>
      <c r="F654" s="13"/>
      <c r="G654" s="76" t="s">
        <v>5</v>
      </c>
      <c r="H654" s="77"/>
      <c r="I654" s="78"/>
      <c r="J654" s="82">
        <f>J656</f>
        <v>2500</v>
      </c>
      <c r="K654" s="83"/>
    </row>
    <row r="655" spans="2:11" x14ac:dyDescent="0.2">
      <c r="B655" s="21"/>
      <c r="C655" s="22"/>
      <c r="D655" s="13"/>
      <c r="E655" s="13"/>
      <c r="F655" s="13"/>
      <c r="G655" s="89" t="s">
        <v>284</v>
      </c>
      <c r="H655" s="90"/>
      <c r="I655" s="91"/>
      <c r="J655" s="61">
        <f>J656</f>
        <v>2500</v>
      </c>
      <c r="K655" s="62"/>
    </row>
    <row r="656" spans="2:11" x14ac:dyDescent="0.2">
      <c r="B656" s="21"/>
      <c r="C656" s="22"/>
      <c r="D656" s="13"/>
      <c r="E656" s="13"/>
      <c r="F656" s="13"/>
      <c r="G656" s="79" t="s">
        <v>272</v>
      </c>
      <c r="H656" s="80"/>
      <c r="I656" s="81"/>
      <c r="J656" s="84">
        <f>J657+J658</f>
        <v>2500</v>
      </c>
      <c r="K656" s="85"/>
    </row>
    <row r="657" spans="2:11" ht="48.75" customHeight="1" x14ac:dyDescent="0.2">
      <c r="B657" s="118" t="s">
        <v>0</v>
      </c>
      <c r="C657" s="119"/>
      <c r="D657" s="13" t="s">
        <v>0</v>
      </c>
      <c r="E657" s="13"/>
      <c r="F657" s="13" t="s">
        <v>229</v>
      </c>
      <c r="G657" s="69" t="s">
        <v>230</v>
      </c>
      <c r="H657" s="70"/>
      <c r="I657" s="71"/>
      <c r="J657" s="61">
        <v>2000</v>
      </c>
      <c r="K657" s="62"/>
    </row>
    <row r="658" spans="2:11" ht="49.5" customHeight="1" x14ac:dyDescent="0.2">
      <c r="B658" s="118" t="s">
        <v>0</v>
      </c>
      <c r="C658" s="119"/>
      <c r="D658" s="13" t="s">
        <v>0</v>
      </c>
      <c r="E658" s="13"/>
      <c r="F658" s="13" t="s">
        <v>231</v>
      </c>
      <c r="G658" s="69" t="s">
        <v>232</v>
      </c>
      <c r="H658" s="70"/>
      <c r="I658" s="71"/>
      <c r="J658" s="61">
        <v>500</v>
      </c>
      <c r="K658" s="62"/>
    </row>
    <row r="659" spans="2:11" ht="39.75" customHeight="1" x14ac:dyDescent="0.2">
      <c r="B659" s="118" t="s">
        <v>0</v>
      </c>
      <c r="C659" s="119"/>
      <c r="D659" s="13" t="s">
        <v>233</v>
      </c>
      <c r="E659" s="13"/>
      <c r="F659" s="13" t="s">
        <v>0</v>
      </c>
      <c r="G659" s="69" t="s">
        <v>378</v>
      </c>
      <c r="H659" s="70"/>
      <c r="I659" s="71"/>
      <c r="J659" s="61">
        <f>J660</f>
        <v>4292400</v>
      </c>
      <c r="K659" s="62"/>
    </row>
    <row r="660" spans="2:11" x14ac:dyDescent="0.2">
      <c r="B660" s="21"/>
      <c r="C660" s="22"/>
      <c r="D660" s="13"/>
      <c r="E660" s="13"/>
      <c r="F660" s="13"/>
      <c r="G660" s="76" t="s">
        <v>5</v>
      </c>
      <c r="H660" s="77"/>
      <c r="I660" s="78"/>
      <c r="J660" s="82">
        <f>J661+J665+J672</f>
        <v>4292400</v>
      </c>
      <c r="K660" s="83"/>
    </row>
    <row r="661" spans="2:11" x14ac:dyDescent="0.2">
      <c r="B661" s="21"/>
      <c r="C661" s="22"/>
      <c r="D661" s="13"/>
      <c r="E661" s="13"/>
      <c r="F661" s="13"/>
      <c r="G661" s="79" t="s">
        <v>274</v>
      </c>
      <c r="H661" s="80"/>
      <c r="I661" s="81"/>
      <c r="J661" s="84">
        <f>SUM(J662:K663)</f>
        <v>3660915</v>
      </c>
      <c r="K661" s="85"/>
    </row>
    <row r="662" spans="2:11" x14ac:dyDescent="0.2">
      <c r="B662" s="21"/>
      <c r="C662" s="22"/>
      <c r="D662" s="13"/>
      <c r="E662" s="13"/>
      <c r="F662" s="13" t="s">
        <v>157</v>
      </c>
      <c r="G662" s="69" t="s">
        <v>158</v>
      </c>
      <c r="H662" s="70"/>
      <c r="I662" s="71"/>
      <c r="J662" s="46"/>
      <c r="K662" s="45">
        <v>100</v>
      </c>
    </row>
    <row r="663" spans="2:11" x14ac:dyDescent="0.2">
      <c r="B663" s="118" t="s">
        <v>0</v>
      </c>
      <c r="C663" s="119"/>
      <c r="D663" s="13" t="s">
        <v>0</v>
      </c>
      <c r="E663" s="13"/>
      <c r="F663" s="13" t="s">
        <v>204</v>
      </c>
      <c r="G663" s="69" t="s">
        <v>205</v>
      </c>
      <c r="H663" s="70"/>
      <c r="I663" s="71"/>
      <c r="J663" s="61">
        <v>3660815</v>
      </c>
      <c r="K663" s="62"/>
    </row>
    <row r="664" spans="2:11" x14ac:dyDescent="0.2">
      <c r="B664" s="21"/>
      <c r="C664" s="22"/>
      <c r="D664" s="13"/>
      <c r="E664" s="13"/>
      <c r="F664" s="13"/>
      <c r="G664" s="89" t="s">
        <v>284</v>
      </c>
      <c r="H664" s="90"/>
      <c r="I664" s="91"/>
      <c r="J664" s="61">
        <f>J665+J672</f>
        <v>631485</v>
      </c>
      <c r="K664" s="62"/>
    </row>
    <row r="665" spans="2:11" x14ac:dyDescent="0.2">
      <c r="B665" s="21"/>
      <c r="C665" s="22"/>
      <c r="D665" s="13"/>
      <c r="E665" s="13"/>
      <c r="F665" s="13"/>
      <c r="G665" s="79" t="s">
        <v>8</v>
      </c>
      <c r="H665" s="80"/>
      <c r="I665" s="81"/>
      <c r="J665" s="84">
        <f>J666+J667+J668+J669+J671+K670</f>
        <v>587785</v>
      </c>
      <c r="K665" s="85"/>
    </row>
    <row r="666" spans="2:11" x14ac:dyDescent="0.2">
      <c r="B666" s="118" t="s">
        <v>0</v>
      </c>
      <c r="C666" s="119"/>
      <c r="D666" s="13" t="s">
        <v>0</v>
      </c>
      <c r="E666" s="13"/>
      <c r="F666" s="13" t="s">
        <v>95</v>
      </c>
      <c r="G666" s="69" t="s">
        <v>96</v>
      </c>
      <c r="H666" s="70"/>
      <c r="I666" s="71"/>
      <c r="J666" s="61">
        <v>94585</v>
      </c>
      <c r="K666" s="62"/>
    </row>
    <row r="667" spans="2:11" x14ac:dyDescent="0.2">
      <c r="B667" s="118" t="s">
        <v>0</v>
      </c>
      <c r="C667" s="119"/>
      <c r="D667" s="13" t="s">
        <v>0</v>
      </c>
      <c r="E667" s="13"/>
      <c r="F667" s="13" t="s">
        <v>111</v>
      </c>
      <c r="G667" s="69" t="s">
        <v>112</v>
      </c>
      <c r="H667" s="70"/>
      <c r="I667" s="71"/>
      <c r="J667" s="61">
        <v>7100</v>
      </c>
      <c r="K667" s="62"/>
    </row>
    <row r="668" spans="2:11" x14ac:dyDescent="0.2">
      <c r="B668" s="118" t="s">
        <v>0</v>
      </c>
      <c r="C668" s="119"/>
      <c r="D668" s="13" t="s">
        <v>0</v>
      </c>
      <c r="E668" s="13"/>
      <c r="F668" s="13" t="s">
        <v>97</v>
      </c>
      <c r="G668" s="69" t="s">
        <v>98</v>
      </c>
      <c r="H668" s="70"/>
      <c r="I668" s="71"/>
      <c r="J668" s="61">
        <v>483500</v>
      </c>
      <c r="K668" s="62"/>
    </row>
    <row r="669" spans="2:11" x14ac:dyDescent="0.2">
      <c r="B669" s="118" t="s">
        <v>0</v>
      </c>
      <c r="C669" s="119"/>
      <c r="D669" s="13" t="s">
        <v>0</v>
      </c>
      <c r="E669" s="13"/>
      <c r="F669" s="13" t="s">
        <v>99</v>
      </c>
      <c r="G669" s="69" t="s">
        <v>100</v>
      </c>
      <c r="H669" s="70"/>
      <c r="I669" s="71"/>
      <c r="J669" s="61">
        <v>2400</v>
      </c>
      <c r="K669" s="62"/>
    </row>
    <row r="670" spans="2:11" x14ac:dyDescent="0.2">
      <c r="B670" s="21"/>
      <c r="C670" s="22"/>
      <c r="D670" s="13"/>
      <c r="E670" s="13"/>
      <c r="F670" s="13" t="s">
        <v>115</v>
      </c>
      <c r="G670" s="69" t="s">
        <v>116</v>
      </c>
      <c r="H670" s="70"/>
      <c r="I670" s="71"/>
      <c r="J670" s="44"/>
      <c r="K670" s="45">
        <v>100</v>
      </c>
    </row>
    <row r="671" spans="2:11" x14ac:dyDescent="0.2">
      <c r="B671" s="118" t="s">
        <v>0</v>
      </c>
      <c r="C671" s="119"/>
      <c r="D671" s="13" t="s">
        <v>0</v>
      </c>
      <c r="E671" s="13"/>
      <c r="F671" s="13" t="s">
        <v>101</v>
      </c>
      <c r="G671" s="69" t="s">
        <v>102</v>
      </c>
      <c r="H671" s="70"/>
      <c r="I671" s="71"/>
      <c r="J671" s="61">
        <v>100</v>
      </c>
      <c r="K671" s="62"/>
    </row>
    <row r="672" spans="2:11" x14ac:dyDescent="0.2">
      <c r="B672" s="21"/>
      <c r="C672" s="22"/>
      <c r="D672" s="13"/>
      <c r="E672" s="13"/>
      <c r="F672" s="13"/>
      <c r="G672" s="79" t="s">
        <v>272</v>
      </c>
      <c r="H672" s="80"/>
      <c r="I672" s="81"/>
      <c r="J672" s="84">
        <f>J673+J674+J675+J676+J677+J678+J679+J680+J681</f>
        <v>43700</v>
      </c>
      <c r="K672" s="85"/>
    </row>
    <row r="673" spans="2:11" ht="47.25" customHeight="1" x14ac:dyDescent="0.2">
      <c r="B673" s="118" t="s">
        <v>0</v>
      </c>
      <c r="C673" s="119"/>
      <c r="D673" s="13" t="s">
        <v>0</v>
      </c>
      <c r="E673" s="13"/>
      <c r="F673" s="13" t="s">
        <v>229</v>
      </c>
      <c r="G673" s="69" t="s">
        <v>230</v>
      </c>
      <c r="H673" s="70"/>
      <c r="I673" s="71"/>
      <c r="J673" s="61">
        <v>20000</v>
      </c>
      <c r="K673" s="62"/>
    </row>
    <row r="674" spans="2:11" x14ac:dyDescent="0.2">
      <c r="B674" s="118" t="s">
        <v>0</v>
      </c>
      <c r="C674" s="119"/>
      <c r="D674" s="13" t="s">
        <v>0</v>
      </c>
      <c r="E674" s="13"/>
      <c r="F674" s="13" t="s">
        <v>30</v>
      </c>
      <c r="G674" s="69" t="s">
        <v>31</v>
      </c>
      <c r="H674" s="70"/>
      <c r="I674" s="71"/>
      <c r="J674" s="61">
        <v>5000</v>
      </c>
      <c r="K674" s="62"/>
    </row>
    <row r="675" spans="2:11" x14ac:dyDescent="0.2">
      <c r="B675" s="118" t="s">
        <v>0</v>
      </c>
      <c r="C675" s="119"/>
      <c r="D675" s="13" t="s">
        <v>0</v>
      </c>
      <c r="E675" s="13"/>
      <c r="F675" s="13" t="s">
        <v>117</v>
      </c>
      <c r="G675" s="69" t="s">
        <v>118</v>
      </c>
      <c r="H675" s="70"/>
      <c r="I675" s="71"/>
      <c r="J675" s="61">
        <v>500</v>
      </c>
      <c r="K675" s="62"/>
    </row>
    <row r="676" spans="2:11" x14ac:dyDescent="0.2">
      <c r="B676" s="118" t="s">
        <v>0</v>
      </c>
      <c r="C676" s="119"/>
      <c r="D676" s="13" t="s">
        <v>0</v>
      </c>
      <c r="E676" s="13"/>
      <c r="F676" s="13" t="s">
        <v>32</v>
      </c>
      <c r="G676" s="69" t="s">
        <v>33</v>
      </c>
      <c r="H676" s="70"/>
      <c r="I676" s="71"/>
      <c r="J676" s="61">
        <v>10000</v>
      </c>
      <c r="K676" s="62"/>
    </row>
    <row r="677" spans="2:11" x14ac:dyDescent="0.2">
      <c r="B677" s="118" t="s">
        <v>0</v>
      </c>
      <c r="C677" s="119"/>
      <c r="D677" s="13" t="s">
        <v>0</v>
      </c>
      <c r="E677" s="13"/>
      <c r="F677" s="13" t="s">
        <v>68</v>
      </c>
      <c r="G677" s="69" t="s">
        <v>69</v>
      </c>
      <c r="H677" s="70"/>
      <c r="I677" s="71"/>
      <c r="J677" s="61">
        <v>800</v>
      </c>
      <c r="K677" s="62"/>
    </row>
    <row r="678" spans="2:11" x14ac:dyDescent="0.2">
      <c r="B678" s="118" t="s">
        <v>0</v>
      </c>
      <c r="C678" s="119"/>
      <c r="D678" s="13" t="s">
        <v>0</v>
      </c>
      <c r="E678" s="13"/>
      <c r="F678" s="13" t="s">
        <v>119</v>
      </c>
      <c r="G678" s="69" t="s">
        <v>120</v>
      </c>
      <c r="H678" s="70"/>
      <c r="I678" s="71"/>
      <c r="J678" s="61">
        <v>1000</v>
      </c>
      <c r="K678" s="62"/>
    </row>
    <row r="679" spans="2:11" x14ac:dyDescent="0.2">
      <c r="B679" s="118" t="s">
        <v>0</v>
      </c>
      <c r="C679" s="119"/>
      <c r="D679" s="13" t="s">
        <v>0</v>
      </c>
      <c r="E679" s="13"/>
      <c r="F679" s="13" t="s">
        <v>121</v>
      </c>
      <c r="G679" s="69" t="s">
        <v>122</v>
      </c>
      <c r="H679" s="70"/>
      <c r="I679" s="71"/>
      <c r="J679" s="61">
        <v>2900</v>
      </c>
      <c r="K679" s="62"/>
    </row>
    <row r="680" spans="2:11" ht="47.25" customHeight="1" x14ac:dyDescent="0.2">
      <c r="B680" s="118" t="s">
        <v>0</v>
      </c>
      <c r="C680" s="119"/>
      <c r="D680" s="13" t="s">
        <v>0</v>
      </c>
      <c r="E680" s="13"/>
      <c r="F680" s="13" t="s">
        <v>231</v>
      </c>
      <c r="G680" s="69" t="s">
        <v>232</v>
      </c>
      <c r="H680" s="70"/>
      <c r="I680" s="71"/>
      <c r="J680" s="61">
        <v>1000</v>
      </c>
      <c r="K680" s="62"/>
    </row>
    <row r="681" spans="2:11" ht="22.9" customHeight="1" x14ac:dyDescent="0.2">
      <c r="B681" s="118" t="s">
        <v>0</v>
      </c>
      <c r="C681" s="119"/>
      <c r="D681" s="13" t="s">
        <v>0</v>
      </c>
      <c r="E681" s="13"/>
      <c r="F681" s="13">
        <v>4700</v>
      </c>
      <c r="G681" s="69" t="s">
        <v>90</v>
      </c>
      <c r="H681" s="70"/>
      <c r="I681" s="71"/>
      <c r="J681" s="61">
        <v>2500</v>
      </c>
      <c r="K681" s="62"/>
    </row>
    <row r="682" spans="2:11" x14ac:dyDescent="0.2">
      <c r="B682" s="118" t="s">
        <v>0</v>
      </c>
      <c r="C682" s="119"/>
      <c r="D682" s="13" t="s">
        <v>234</v>
      </c>
      <c r="E682" s="13"/>
      <c r="F682" s="13" t="s">
        <v>0</v>
      </c>
      <c r="G682" s="69" t="s">
        <v>235</v>
      </c>
      <c r="H682" s="70"/>
      <c r="I682" s="71"/>
      <c r="J682" s="61">
        <f>J683</f>
        <v>4290</v>
      </c>
      <c r="K682" s="62"/>
    </row>
    <row r="683" spans="2:11" x14ac:dyDescent="0.2">
      <c r="B683" s="21"/>
      <c r="C683" s="22"/>
      <c r="D683" s="13"/>
      <c r="E683" s="13"/>
      <c r="F683" s="13"/>
      <c r="G683" s="76" t="s">
        <v>5</v>
      </c>
      <c r="H683" s="77"/>
      <c r="I683" s="78"/>
      <c r="J683" s="82">
        <f>J685</f>
        <v>4290</v>
      </c>
      <c r="K683" s="83"/>
    </row>
    <row r="684" spans="2:11" x14ac:dyDescent="0.2">
      <c r="B684" s="21"/>
      <c r="C684" s="22"/>
      <c r="D684" s="13"/>
      <c r="E684" s="13"/>
      <c r="F684" s="13"/>
      <c r="G684" s="89" t="s">
        <v>284</v>
      </c>
      <c r="H684" s="90"/>
      <c r="I684" s="91"/>
      <c r="J684" s="61">
        <f>J685</f>
        <v>4290</v>
      </c>
      <c r="K684" s="62"/>
    </row>
    <row r="685" spans="2:11" x14ac:dyDescent="0.2">
      <c r="B685" s="21"/>
      <c r="C685" s="22"/>
      <c r="D685" s="13"/>
      <c r="E685" s="13"/>
      <c r="F685" s="13"/>
      <c r="G685" s="79" t="s">
        <v>272</v>
      </c>
      <c r="H685" s="80"/>
      <c r="I685" s="81"/>
      <c r="J685" s="84">
        <f>J686+J687</f>
        <v>4290</v>
      </c>
      <c r="K685" s="85"/>
    </row>
    <row r="686" spans="2:11" x14ac:dyDescent="0.2">
      <c r="B686" s="118" t="s">
        <v>0</v>
      </c>
      <c r="C686" s="119"/>
      <c r="D686" s="13" t="s">
        <v>0</v>
      </c>
      <c r="E686" s="13"/>
      <c r="F686" s="13" t="s">
        <v>30</v>
      </c>
      <c r="G686" s="69" t="s">
        <v>31</v>
      </c>
      <c r="H686" s="70"/>
      <c r="I686" s="71"/>
      <c r="J686" s="61">
        <v>290</v>
      </c>
      <c r="K686" s="62"/>
    </row>
    <row r="687" spans="2:11" x14ac:dyDescent="0.2">
      <c r="B687" s="118" t="s">
        <v>0</v>
      </c>
      <c r="C687" s="119"/>
      <c r="D687" s="13" t="s">
        <v>0</v>
      </c>
      <c r="E687" s="13"/>
      <c r="F687" s="13" t="s">
        <v>32</v>
      </c>
      <c r="G687" s="69" t="s">
        <v>33</v>
      </c>
      <c r="H687" s="70"/>
      <c r="I687" s="71"/>
      <c r="J687" s="61">
        <v>4000</v>
      </c>
      <c r="K687" s="62"/>
    </row>
    <row r="688" spans="2:11" x14ac:dyDescent="0.2">
      <c r="B688" s="118" t="s">
        <v>0</v>
      </c>
      <c r="C688" s="119"/>
      <c r="D688" s="13" t="s">
        <v>236</v>
      </c>
      <c r="E688" s="13"/>
      <c r="F688" s="13" t="s">
        <v>0</v>
      </c>
      <c r="G688" s="69" t="s">
        <v>237</v>
      </c>
      <c r="H688" s="70"/>
      <c r="I688" s="71"/>
      <c r="J688" s="61">
        <f>J689</f>
        <v>52700</v>
      </c>
      <c r="K688" s="62"/>
    </row>
    <row r="689" spans="2:11" x14ac:dyDescent="0.2">
      <c r="B689" s="21"/>
      <c r="C689" s="22"/>
      <c r="D689" s="13"/>
      <c r="E689" s="13"/>
      <c r="F689" s="13"/>
      <c r="G689" s="76" t="s">
        <v>5</v>
      </c>
      <c r="H689" s="77"/>
      <c r="I689" s="78"/>
      <c r="J689" s="82">
        <f>J692+K690</f>
        <v>52700</v>
      </c>
      <c r="K689" s="83"/>
    </row>
    <row r="690" spans="2:11" x14ac:dyDescent="0.2">
      <c r="B690" s="21"/>
      <c r="C690" s="22"/>
      <c r="D690" s="13"/>
      <c r="E690" s="13"/>
      <c r="F690" s="13"/>
      <c r="G690" s="79" t="s">
        <v>274</v>
      </c>
      <c r="H690" s="80"/>
      <c r="I690" s="81"/>
      <c r="J690" s="46"/>
      <c r="K690" s="47">
        <f>K691</f>
        <v>100</v>
      </c>
    </row>
    <row r="691" spans="2:11" x14ac:dyDescent="0.2">
      <c r="B691" s="21"/>
      <c r="C691" s="22"/>
      <c r="D691" s="13"/>
      <c r="E691" s="13"/>
      <c r="F691" s="13" t="s">
        <v>157</v>
      </c>
      <c r="G691" s="69" t="s">
        <v>158</v>
      </c>
      <c r="H691" s="70"/>
      <c r="I691" s="71"/>
      <c r="J691" s="46"/>
      <c r="K691" s="45">
        <v>100</v>
      </c>
    </row>
    <row r="692" spans="2:11" x14ac:dyDescent="0.2">
      <c r="B692" s="21"/>
      <c r="C692" s="22"/>
      <c r="D692" s="13"/>
      <c r="E692" s="13"/>
      <c r="F692" s="13"/>
      <c r="G692" s="89" t="s">
        <v>284</v>
      </c>
      <c r="H692" s="90"/>
      <c r="I692" s="91"/>
      <c r="J692" s="61">
        <f>J693+J700</f>
        <v>52600</v>
      </c>
      <c r="K692" s="62"/>
    </row>
    <row r="693" spans="2:11" x14ac:dyDescent="0.2">
      <c r="B693" s="21"/>
      <c r="C693" s="22"/>
      <c r="D693" s="13"/>
      <c r="E693" s="13"/>
      <c r="F693" s="13"/>
      <c r="G693" s="79" t="s">
        <v>8</v>
      </c>
      <c r="H693" s="80"/>
      <c r="I693" s="81"/>
      <c r="J693" s="84">
        <f>J694+J695+J696+J697+J698+J699</f>
        <v>46500</v>
      </c>
      <c r="K693" s="85"/>
    </row>
    <row r="694" spans="2:11" x14ac:dyDescent="0.2">
      <c r="B694" s="118" t="s">
        <v>0</v>
      </c>
      <c r="C694" s="119"/>
      <c r="D694" s="13" t="s">
        <v>0</v>
      </c>
      <c r="E694" s="13"/>
      <c r="F694" s="13" t="s">
        <v>95</v>
      </c>
      <c r="G694" s="69" t="s">
        <v>96</v>
      </c>
      <c r="H694" s="70"/>
      <c r="I694" s="71"/>
      <c r="J694" s="61">
        <v>35700</v>
      </c>
      <c r="K694" s="62"/>
    </row>
    <row r="695" spans="2:11" x14ac:dyDescent="0.2">
      <c r="B695" s="118" t="s">
        <v>0</v>
      </c>
      <c r="C695" s="119"/>
      <c r="D695" s="13" t="s">
        <v>0</v>
      </c>
      <c r="E695" s="13"/>
      <c r="F695" s="13" t="s">
        <v>111</v>
      </c>
      <c r="G695" s="69" t="s">
        <v>112</v>
      </c>
      <c r="H695" s="70"/>
      <c r="I695" s="71"/>
      <c r="J695" s="61">
        <v>2900</v>
      </c>
      <c r="K695" s="62"/>
    </row>
    <row r="696" spans="2:11" x14ac:dyDescent="0.2">
      <c r="B696" s="118" t="s">
        <v>0</v>
      </c>
      <c r="C696" s="119"/>
      <c r="D696" s="13" t="s">
        <v>0</v>
      </c>
      <c r="E696" s="13"/>
      <c r="F696" s="13" t="s">
        <v>97</v>
      </c>
      <c r="G696" s="69" t="s">
        <v>98</v>
      </c>
      <c r="H696" s="70"/>
      <c r="I696" s="71"/>
      <c r="J696" s="61">
        <v>6700</v>
      </c>
      <c r="K696" s="62"/>
    </row>
    <row r="697" spans="2:11" x14ac:dyDescent="0.2">
      <c r="B697" s="118" t="s">
        <v>0</v>
      </c>
      <c r="C697" s="119"/>
      <c r="D697" s="13" t="s">
        <v>0</v>
      </c>
      <c r="E697" s="13"/>
      <c r="F697" s="13" t="s">
        <v>99</v>
      </c>
      <c r="G697" s="69" t="s">
        <v>100</v>
      </c>
      <c r="H697" s="70"/>
      <c r="I697" s="71"/>
      <c r="J697" s="61">
        <v>1000</v>
      </c>
      <c r="K697" s="62"/>
    </row>
    <row r="698" spans="2:11" x14ac:dyDescent="0.2">
      <c r="B698" s="118" t="s">
        <v>0</v>
      </c>
      <c r="C698" s="119"/>
      <c r="D698" s="13" t="s">
        <v>0</v>
      </c>
      <c r="E698" s="13"/>
      <c r="F698" s="13" t="s">
        <v>115</v>
      </c>
      <c r="G698" s="69" t="s">
        <v>116</v>
      </c>
      <c r="H698" s="70"/>
      <c r="I698" s="71"/>
      <c r="J698" s="61">
        <v>100</v>
      </c>
      <c r="K698" s="62"/>
    </row>
    <row r="699" spans="2:11" x14ac:dyDescent="0.2">
      <c r="B699" s="118" t="s">
        <v>0</v>
      </c>
      <c r="C699" s="119"/>
      <c r="D699" s="13" t="s">
        <v>0</v>
      </c>
      <c r="E699" s="13"/>
      <c r="F699" s="13" t="s">
        <v>101</v>
      </c>
      <c r="G699" s="69" t="s">
        <v>102</v>
      </c>
      <c r="H699" s="70"/>
      <c r="I699" s="71"/>
      <c r="J699" s="61">
        <v>100</v>
      </c>
      <c r="K699" s="62"/>
    </row>
    <row r="700" spans="2:11" x14ac:dyDescent="0.2">
      <c r="B700" s="21"/>
      <c r="C700" s="22"/>
      <c r="D700" s="13"/>
      <c r="E700" s="13"/>
      <c r="F700" s="13"/>
      <c r="G700" s="79" t="s">
        <v>272</v>
      </c>
      <c r="H700" s="80"/>
      <c r="I700" s="81"/>
      <c r="J700" s="84">
        <f>J702+J704+K701+K703</f>
        <v>6100</v>
      </c>
      <c r="K700" s="85"/>
    </row>
    <row r="701" spans="2:11" x14ac:dyDescent="0.2">
      <c r="B701" s="21"/>
      <c r="C701" s="22"/>
      <c r="D701" s="13"/>
      <c r="E701" s="13"/>
      <c r="F701" s="13" t="s">
        <v>117</v>
      </c>
      <c r="G701" s="69" t="s">
        <v>118</v>
      </c>
      <c r="H701" s="70"/>
      <c r="I701" s="71"/>
      <c r="J701" s="46"/>
      <c r="K701" s="45">
        <v>500</v>
      </c>
    </row>
    <row r="702" spans="2:11" x14ac:dyDescent="0.2">
      <c r="B702" s="118" t="s">
        <v>0</v>
      </c>
      <c r="C702" s="119"/>
      <c r="D702" s="13" t="s">
        <v>0</v>
      </c>
      <c r="E702" s="13"/>
      <c r="F702" s="13" t="s">
        <v>119</v>
      </c>
      <c r="G702" s="69" t="s">
        <v>120</v>
      </c>
      <c r="H702" s="70"/>
      <c r="I702" s="71"/>
      <c r="J702" s="61">
        <v>3100</v>
      </c>
      <c r="K702" s="62"/>
    </row>
    <row r="703" spans="2:11" x14ac:dyDescent="0.2">
      <c r="B703" s="21"/>
      <c r="C703" s="22"/>
      <c r="D703" s="13"/>
      <c r="E703" s="13"/>
      <c r="F703" s="13" t="s">
        <v>121</v>
      </c>
      <c r="G703" s="69" t="s">
        <v>122</v>
      </c>
      <c r="H703" s="70"/>
      <c r="I703" s="71"/>
      <c r="J703" s="44"/>
      <c r="K703" s="45">
        <v>1500</v>
      </c>
    </row>
    <row r="704" spans="2:11" ht="23.45" customHeight="1" x14ac:dyDescent="0.2">
      <c r="B704" s="118" t="s">
        <v>0</v>
      </c>
      <c r="C704" s="119"/>
      <c r="D704" s="13" t="s">
        <v>0</v>
      </c>
      <c r="E704" s="13"/>
      <c r="F704" s="13" t="s">
        <v>89</v>
      </c>
      <c r="G704" s="69" t="s">
        <v>90</v>
      </c>
      <c r="H704" s="70"/>
      <c r="I704" s="71"/>
      <c r="J704" s="61">
        <v>1000</v>
      </c>
      <c r="K704" s="62"/>
    </row>
    <row r="705" spans="2:11" x14ac:dyDescent="0.2">
      <c r="B705" s="118" t="s">
        <v>0</v>
      </c>
      <c r="C705" s="119"/>
      <c r="D705" s="13" t="s">
        <v>238</v>
      </c>
      <c r="E705" s="13"/>
      <c r="F705" s="13" t="s">
        <v>0</v>
      </c>
      <c r="G705" s="69" t="s">
        <v>239</v>
      </c>
      <c r="H705" s="70"/>
      <c r="I705" s="71"/>
      <c r="J705" s="61">
        <f>J706</f>
        <v>11000</v>
      </c>
      <c r="K705" s="62"/>
    </row>
    <row r="706" spans="2:11" x14ac:dyDescent="0.2">
      <c r="B706" s="21"/>
      <c r="C706" s="22"/>
      <c r="D706" s="13"/>
      <c r="E706" s="13"/>
      <c r="F706" s="13"/>
      <c r="G706" s="76" t="s">
        <v>5</v>
      </c>
      <c r="H706" s="77"/>
      <c r="I706" s="78"/>
      <c r="J706" s="82">
        <f>J708</f>
        <v>11000</v>
      </c>
      <c r="K706" s="83"/>
    </row>
    <row r="707" spans="2:11" x14ac:dyDescent="0.2">
      <c r="B707" s="21"/>
      <c r="C707" s="22"/>
      <c r="D707" s="13"/>
      <c r="E707" s="13"/>
      <c r="F707" s="13"/>
      <c r="G707" s="89" t="s">
        <v>284</v>
      </c>
      <c r="H707" s="90"/>
      <c r="I707" s="91"/>
      <c r="J707" s="61">
        <f>J708</f>
        <v>11000</v>
      </c>
      <c r="K707" s="62"/>
    </row>
    <row r="708" spans="2:11" x14ac:dyDescent="0.2">
      <c r="B708" s="21"/>
      <c r="C708" s="22"/>
      <c r="D708" s="13"/>
      <c r="E708" s="13"/>
      <c r="F708" s="13"/>
      <c r="G708" s="79" t="s">
        <v>272</v>
      </c>
      <c r="H708" s="80"/>
      <c r="I708" s="81"/>
      <c r="J708" s="84">
        <f>J709</f>
        <v>11000</v>
      </c>
      <c r="K708" s="85"/>
    </row>
    <row r="709" spans="2:11" ht="24" customHeight="1" x14ac:dyDescent="0.2">
      <c r="B709" s="118" t="s">
        <v>0</v>
      </c>
      <c r="C709" s="119"/>
      <c r="D709" s="13" t="s">
        <v>0</v>
      </c>
      <c r="E709" s="13"/>
      <c r="F709" s="13" t="s">
        <v>169</v>
      </c>
      <c r="G709" s="69" t="s">
        <v>170</v>
      </c>
      <c r="H709" s="70"/>
      <c r="I709" s="71"/>
      <c r="J709" s="61">
        <v>11000</v>
      </c>
      <c r="K709" s="62"/>
    </row>
    <row r="710" spans="2:11" ht="36" customHeight="1" x14ac:dyDescent="0.2">
      <c r="B710" s="118" t="s">
        <v>0</v>
      </c>
      <c r="C710" s="119"/>
      <c r="D710" s="13" t="s">
        <v>240</v>
      </c>
      <c r="E710" s="13"/>
      <c r="F710" s="13" t="s">
        <v>0</v>
      </c>
      <c r="G710" s="69" t="s">
        <v>241</v>
      </c>
      <c r="H710" s="70"/>
      <c r="I710" s="71"/>
      <c r="J710" s="61">
        <f>J711</f>
        <v>58870</v>
      </c>
      <c r="K710" s="62"/>
    </row>
    <row r="711" spans="2:11" x14ac:dyDescent="0.2">
      <c r="B711" s="21"/>
      <c r="C711" s="22"/>
      <c r="D711" s="13"/>
      <c r="E711" s="13"/>
      <c r="F711" s="13"/>
      <c r="G711" s="76" t="s">
        <v>5</v>
      </c>
      <c r="H711" s="77"/>
      <c r="I711" s="78"/>
      <c r="J711" s="82">
        <f>J713</f>
        <v>58870</v>
      </c>
      <c r="K711" s="83"/>
    </row>
    <row r="712" spans="2:11" x14ac:dyDescent="0.2">
      <c r="B712" s="21"/>
      <c r="C712" s="22"/>
      <c r="D712" s="13"/>
      <c r="E712" s="13"/>
      <c r="F712" s="13"/>
      <c r="G712" s="89" t="s">
        <v>284</v>
      </c>
      <c r="H712" s="90"/>
      <c r="I712" s="91"/>
      <c r="J712" s="61">
        <f>J713</f>
        <v>58870</v>
      </c>
      <c r="K712" s="62"/>
    </row>
    <row r="713" spans="2:11" x14ac:dyDescent="0.2">
      <c r="B713" s="21"/>
      <c r="C713" s="22"/>
      <c r="D713" s="13"/>
      <c r="E713" s="13"/>
      <c r="F713" s="13"/>
      <c r="G713" s="79" t="s">
        <v>272</v>
      </c>
      <c r="H713" s="80"/>
      <c r="I713" s="81"/>
      <c r="J713" s="84">
        <f>J714</f>
        <v>58870</v>
      </c>
      <c r="K713" s="85"/>
    </row>
    <row r="714" spans="2:11" x14ac:dyDescent="0.2">
      <c r="B714" s="118" t="s">
        <v>0</v>
      </c>
      <c r="C714" s="119"/>
      <c r="D714" s="13" t="s">
        <v>0</v>
      </c>
      <c r="E714" s="13"/>
      <c r="F714" s="13" t="s">
        <v>200</v>
      </c>
      <c r="G714" s="69" t="s">
        <v>201</v>
      </c>
      <c r="H714" s="70"/>
      <c r="I714" s="71"/>
      <c r="J714" s="61">
        <v>58870</v>
      </c>
      <c r="K714" s="62"/>
    </row>
    <row r="715" spans="2:11" x14ac:dyDescent="0.2">
      <c r="B715" s="118" t="s">
        <v>0</v>
      </c>
      <c r="C715" s="119"/>
      <c r="D715" s="13" t="s">
        <v>242</v>
      </c>
      <c r="E715" s="13"/>
      <c r="F715" s="13" t="s">
        <v>0</v>
      </c>
      <c r="G715" s="69" t="s">
        <v>243</v>
      </c>
      <c r="H715" s="70"/>
      <c r="I715" s="71"/>
      <c r="J715" s="61">
        <f>J716</f>
        <v>820970</v>
      </c>
      <c r="K715" s="62"/>
    </row>
    <row r="716" spans="2:11" x14ac:dyDescent="0.2">
      <c r="B716" s="21"/>
      <c r="C716" s="22"/>
      <c r="D716" s="13"/>
      <c r="E716" s="13"/>
      <c r="F716" s="13"/>
      <c r="G716" s="76" t="s">
        <v>5</v>
      </c>
      <c r="H716" s="77"/>
      <c r="I716" s="78"/>
      <c r="J716" s="82">
        <f>J717+J719</f>
        <v>820970</v>
      </c>
      <c r="K716" s="83"/>
    </row>
    <row r="717" spans="2:11" x14ac:dyDescent="0.2">
      <c r="B717" s="21"/>
      <c r="C717" s="22"/>
      <c r="D717" s="13"/>
      <c r="E717" s="13"/>
      <c r="F717" s="13"/>
      <c r="G717" s="79" t="s">
        <v>274</v>
      </c>
      <c r="H717" s="80"/>
      <c r="I717" s="81"/>
      <c r="J717" s="84">
        <f>J718</f>
        <v>4000</v>
      </c>
      <c r="K717" s="85"/>
    </row>
    <row r="718" spans="2:11" x14ac:dyDescent="0.2">
      <c r="B718" s="118" t="s">
        <v>0</v>
      </c>
      <c r="C718" s="119"/>
      <c r="D718" s="13" t="s">
        <v>0</v>
      </c>
      <c r="E718" s="13"/>
      <c r="F718" s="13" t="s">
        <v>157</v>
      </c>
      <c r="G718" s="69" t="s">
        <v>158</v>
      </c>
      <c r="H718" s="70"/>
      <c r="I718" s="71"/>
      <c r="J718" s="61">
        <v>4000</v>
      </c>
      <c r="K718" s="62"/>
    </row>
    <row r="719" spans="2:11" x14ac:dyDescent="0.2">
      <c r="B719" s="21"/>
      <c r="C719" s="22"/>
      <c r="D719" s="13"/>
      <c r="E719" s="13"/>
      <c r="F719" s="13"/>
      <c r="G719" s="89" t="s">
        <v>284</v>
      </c>
      <c r="H719" s="90"/>
      <c r="I719" s="91"/>
      <c r="J719" s="61">
        <f>J720+J727</f>
        <v>816970</v>
      </c>
      <c r="K719" s="62"/>
    </row>
    <row r="720" spans="2:11" x14ac:dyDescent="0.2">
      <c r="B720" s="21"/>
      <c r="C720" s="22"/>
      <c r="D720" s="13"/>
      <c r="E720" s="13"/>
      <c r="F720" s="13"/>
      <c r="G720" s="79" t="s">
        <v>8</v>
      </c>
      <c r="H720" s="80"/>
      <c r="I720" s="81"/>
      <c r="J720" s="84">
        <f>J721+J722+J723+J724+J725+J726</f>
        <v>684470</v>
      </c>
      <c r="K720" s="85"/>
    </row>
    <row r="721" spans="2:11" x14ac:dyDescent="0.2">
      <c r="B721" s="118" t="s">
        <v>0</v>
      </c>
      <c r="C721" s="119"/>
      <c r="D721" s="13" t="s">
        <v>0</v>
      </c>
      <c r="E721" s="13"/>
      <c r="F721" s="13" t="s">
        <v>95</v>
      </c>
      <c r="G721" s="69" t="s">
        <v>96</v>
      </c>
      <c r="H721" s="70"/>
      <c r="I721" s="71"/>
      <c r="J721" s="61">
        <v>536948.67000000004</v>
      </c>
      <c r="K721" s="62"/>
    </row>
    <row r="722" spans="2:11" x14ac:dyDescent="0.2">
      <c r="B722" s="118" t="s">
        <v>0</v>
      </c>
      <c r="C722" s="119"/>
      <c r="D722" s="13" t="s">
        <v>0</v>
      </c>
      <c r="E722" s="13"/>
      <c r="F722" s="13" t="s">
        <v>111</v>
      </c>
      <c r="G722" s="69" t="s">
        <v>112</v>
      </c>
      <c r="H722" s="70"/>
      <c r="I722" s="71"/>
      <c r="J722" s="61">
        <v>26900</v>
      </c>
      <c r="K722" s="62"/>
    </row>
    <row r="723" spans="2:11" x14ac:dyDescent="0.2">
      <c r="B723" s="118" t="s">
        <v>0</v>
      </c>
      <c r="C723" s="119"/>
      <c r="D723" s="13" t="s">
        <v>0</v>
      </c>
      <c r="E723" s="13"/>
      <c r="F723" s="13" t="s">
        <v>97</v>
      </c>
      <c r="G723" s="69" t="s">
        <v>98</v>
      </c>
      <c r="H723" s="70"/>
      <c r="I723" s="71"/>
      <c r="J723" s="61">
        <v>99728.09</v>
      </c>
      <c r="K723" s="62"/>
    </row>
    <row r="724" spans="2:11" x14ac:dyDescent="0.2">
      <c r="B724" s="118" t="s">
        <v>0</v>
      </c>
      <c r="C724" s="119"/>
      <c r="D724" s="13" t="s">
        <v>0</v>
      </c>
      <c r="E724" s="13"/>
      <c r="F724" s="13" t="s">
        <v>99</v>
      </c>
      <c r="G724" s="69" t="s">
        <v>100</v>
      </c>
      <c r="H724" s="70"/>
      <c r="I724" s="71"/>
      <c r="J724" s="61">
        <v>13493.24</v>
      </c>
      <c r="K724" s="62"/>
    </row>
    <row r="725" spans="2:11" x14ac:dyDescent="0.2">
      <c r="B725" s="118" t="s">
        <v>0</v>
      </c>
      <c r="C725" s="119"/>
      <c r="D725" s="13" t="s">
        <v>0</v>
      </c>
      <c r="E725" s="13"/>
      <c r="F725" s="13" t="s">
        <v>115</v>
      </c>
      <c r="G725" s="69" t="s">
        <v>116</v>
      </c>
      <c r="H725" s="70"/>
      <c r="I725" s="71"/>
      <c r="J725" s="61">
        <v>6400</v>
      </c>
      <c r="K725" s="62"/>
    </row>
    <row r="726" spans="2:11" ht="15.75" customHeight="1" x14ac:dyDescent="0.2">
      <c r="B726" s="118" t="s">
        <v>0</v>
      </c>
      <c r="C726" s="119"/>
      <c r="D726" s="13" t="s">
        <v>0</v>
      </c>
      <c r="E726" s="13"/>
      <c r="F726" s="13" t="s">
        <v>101</v>
      </c>
      <c r="G726" s="69" t="s">
        <v>102</v>
      </c>
      <c r="H726" s="70"/>
      <c r="I726" s="71"/>
      <c r="J726" s="61">
        <v>1000</v>
      </c>
      <c r="K726" s="62"/>
    </row>
    <row r="727" spans="2:11" x14ac:dyDescent="0.2">
      <c r="B727" s="21"/>
      <c r="C727" s="22"/>
      <c r="D727" s="13"/>
      <c r="E727" s="13"/>
      <c r="F727" s="13"/>
      <c r="G727" s="79" t="s">
        <v>272</v>
      </c>
      <c r="H727" s="80"/>
      <c r="I727" s="81"/>
      <c r="J727" s="84">
        <f>J728+J729+J730+J731+J732+J733+J734+J735+J736+J737+J738</f>
        <v>132500</v>
      </c>
      <c r="K727" s="85"/>
    </row>
    <row r="728" spans="2:11" x14ac:dyDescent="0.2">
      <c r="B728" s="118" t="s">
        <v>0</v>
      </c>
      <c r="C728" s="119"/>
      <c r="D728" s="13" t="s">
        <v>0</v>
      </c>
      <c r="E728" s="13"/>
      <c r="F728" s="13" t="s">
        <v>30</v>
      </c>
      <c r="G728" s="69" t="s">
        <v>31</v>
      </c>
      <c r="H728" s="70"/>
      <c r="I728" s="71"/>
      <c r="J728" s="61">
        <v>7000</v>
      </c>
      <c r="K728" s="62"/>
    </row>
    <row r="729" spans="2:11" x14ac:dyDescent="0.2">
      <c r="B729" s="118" t="s">
        <v>0</v>
      </c>
      <c r="C729" s="119"/>
      <c r="D729" s="13" t="s">
        <v>0</v>
      </c>
      <c r="E729" s="13"/>
      <c r="F729" s="13" t="s">
        <v>107</v>
      </c>
      <c r="G729" s="69" t="s">
        <v>108</v>
      </c>
      <c r="H729" s="70"/>
      <c r="I729" s="71"/>
      <c r="J729" s="61">
        <v>700</v>
      </c>
      <c r="K729" s="62"/>
    </row>
    <row r="730" spans="2:11" x14ac:dyDescent="0.2">
      <c r="B730" s="118" t="s">
        <v>0</v>
      </c>
      <c r="C730" s="119"/>
      <c r="D730" s="13" t="s">
        <v>0</v>
      </c>
      <c r="E730" s="13"/>
      <c r="F730" s="13" t="s">
        <v>66</v>
      </c>
      <c r="G730" s="69" t="s">
        <v>67</v>
      </c>
      <c r="H730" s="70"/>
      <c r="I730" s="71"/>
      <c r="J730" s="61">
        <v>14000</v>
      </c>
      <c r="K730" s="62"/>
    </row>
    <row r="731" spans="2:11" x14ac:dyDescent="0.2">
      <c r="B731" s="118" t="s">
        <v>0</v>
      </c>
      <c r="C731" s="119"/>
      <c r="D731" s="13" t="s">
        <v>0</v>
      </c>
      <c r="E731" s="13"/>
      <c r="F731" s="13" t="s">
        <v>47</v>
      </c>
      <c r="G731" s="69" t="s">
        <v>48</v>
      </c>
      <c r="H731" s="70"/>
      <c r="I731" s="71"/>
      <c r="J731" s="61">
        <v>3000</v>
      </c>
      <c r="K731" s="62"/>
    </row>
    <row r="732" spans="2:11" x14ac:dyDescent="0.2">
      <c r="B732" s="118" t="s">
        <v>0</v>
      </c>
      <c r="C732" s="119"/>
      <c r="D732" s="13" t="s">
        <v>0</v>
      </c>
      <c r="E732" s="13"/>
      <c r="F732" s="13" t="s">
        <v>117</v>
      </c>
      <c r="G732" s="69" t="s">
        <v>118</v>
      </c>
      <c r="H732" s="70"/>
      <c r="I732" s="71"/>
      <c r="J732" s="61">
        <v>2000</v>
      </c>
      <c r="K732" s="62"/>
    </row>
    <row r="733" spans="2:11" x14ac:dyDescent="0.2">
      <c r="B733" s="118" t="s">
        <v>0</v>
      </c>
      <c r="C733" s="119"/>
      <c r="D733" s="13" t="s">
        <v>0</v>
      </c>
      <c r="E733" s="13"/>
      <c r="F733" s="13" t="s">
        <v>32</v>
      </c>
      <c r="G733" s="69" t="s">
        <v>33</v>
      </c>
      <c r="H733" s="70"/>
      <c r="I733" s="71"/>
      <c r="J733" s="61">
        <v>75000</v>
      </c>
      <c r="K733" s="62"/>
    </row>
    <row r="734" spans="2:11" x14ac:dyDescent="0.2">
      <c r="B734" s="118" t="s">
        <v>0</v>
      </c>
      <c r="C734" s="119"/>
      <c r="D734" s="13" t="s">
        <v>0</v>
      </c>
      <c r="E734" s="13"/>
      <c r="F734" s="13" t="s">
        <v>68</v>
      </c>
      <c r="G734" s="69" t="s">
        <v>69</v>
      </c>
      <c r="H734" s="70"/>
      <c r="I734" s="71"/>
      <c r="J734" s="61">
        <v>1400</v>
      </c>
      <c r="K734" s="62"/>
    </row>
    <row r="735" spans="2:11" x14ac:dyDescent="0.2">
      <c r="B735" s="118" t="s">
        <v>0</v>
      </c>
      <c r="C735" s="119"/>
      <c r="D735" s="13" t="s">
        <v>0</v>
      </c>
      <c r="E735" s="13"/>
      <c r="F735" s="13" t="s">
        <v>119</v>
      </c>
      <c r="G735" s="69" t="s">
        <v>120</v>
      </c>
      <c r="H735" s="70"/>
      <c r="I735" s="71"/>
      <c r="J735" s="61">
        <v>2300</v>
      </c>
      <c r="K735" s="62"/>
    </row>
    <row r="736" spans="2:11" x14ac:dyDescent="0.2">
      <c r="B736" s="118" t="s">
        <v>0</v>
      </c>
      <c r="C736" s="119"/>
      <c r="D736" s="13" t="s">
        <v>0</v>
      </c>
      <c r="E736" s="13"/>
      <c r="F736" s="13" t="s">
        <v>70</v>
      </c>
      <c r="G736" s="69" t="s">
        <v>71</v>
      </c>
      <c r="H736" s="70"/>
      <c r="I736" s="71"/>
      <c r="J736" s="61">
        <v>1500</v>
      </c>
      <c r="K736" s="62"/>
    </row>
    <row r="737" spans="2:11" x14ac:dyDescent="0.2">
      <c r="B737" s="118" t="s">
        <v>0</v>
      </c>
      <c r="C737" s="119"/>
      <c r="D737" s="13" t="s">
        <v>0</v>
      </c>
      <c r="E737" s="13"/>
      <c r="F737" s="13" t="s">
        <v>121</v>
      </c>
      <c r="G737" s="69" t="s">
        <v>122</v>
      </c>
      <c r="H737" s="70"/>
      <c r="I737" s="71"/>
      <c r="J737" s="61">
        <v>22600</v>
      </c>
      <c r="K737" s="62"/>
    </row>
    <row r="738" spans="2:11" ht="25.15" customHeight="1" x14ac:dyDescent="0.2">
      <c r="B738" s="118" t="s">
        <v>0</v>
      </c>
      <c r="C738" s="119"/>
      <c r="D738" s="13" t="s">
        <v>0</v>
      </c>
      <c r="E738" s="13"/>
      <c r="F738" s="13" t="s">
        <v>89</v>
      </c>
      <c r="G738" s="69" t="s">
        <v>90</v>
      </c>
      <c r="H738" s="70"/>
      <c r="I738" s="71"/>
      <c r="J738" s="61">
        <v>3000</v>
      </c>
      <c r="K738" s="62"/>
    </row>
    <row r="739" spans="2:11" s="6" customFormat="1" x14ac:dyDescent="0.2">
      <c r="B739" s="120" t="s">
        <v>244</v>
      </c>
      <c r="C739" s="121"/>
      <c r="D739" s="37" t="s">
        <v>0</v>
      </c>
      <c r="E739" s="37"/>
      <c r="F739" s="37" t="s">
        <v>0</v>
      </c>
      <c r="G739" s="110" t="s">
        <v>245</v>
      </c>
      <c r="H739" s="111"/>
      <c r="I739" s="112"/>
      <c r="J739" s="122">
        <f>J740+J744+J763+J780+J787+J800+K805+J811+J769</f>
        <v>2650060.9900000002</v>
      </c>
      <c r="K739" s="123"/>
    </row>
    <row r="740" spans="2:11" x14ac:dyDescent="0.2">
      <c r="B740" s="118" t="s">
        <v>0</v>
      </c>
      <c r="C740" s="119"/>
      <c r="D740" s="13" t="s">
        <v>246</v>
      </c>
      <c r="E740" s="13"/>
      <c r="F740" s="13" t="s">
        <v>0</v>
      </c>
      <c r="G740" s="69" t="s">
        <v>247</v>
      </c>
      <c r="H740" s="70"/>
      <c r="I740" s="71"/>
      <c r="J740" s="61">
        <f>J741</f>
        <v>240925.29</v>
      </c>
      <c r="K740" s="62"/>
    </row>
    <row r="741" spans="2:11" x14ac:dyDescent="0.2">
      <c r="B741" s="21"/>
      <c r="C741" s="22"/>
      <c r="D741" s="13"/>
      <c r="E741" s="13"/>
      <c r="F741" s="13"/>
      <c r="G741" s="79" t="s">
        <v>5</v>
      </c>
      <c r="H741" s="80"/>
      <c r="I741" s="81"/>
      <c r="J741" s="84">
        <f>J742</f>
        <v>240925.29</v>
      </c>
      <c r="K741" s="85"/>
    </row>
    <row r="742" spans="2:11" x14ac:dyDescent="0.2">
      <c r="B742" s="21"/>
      <c r="C742" s="22"/>
      <c r="D742" s="13"/>
      <c r="E742" s="13"/>
      <c r="F742" s="13"/>
      <c r="G742" s="76" t="s">
        <v>6</v>
      </c>
      <c r="H742" s="77"/>
      <c r="I742" s="78"/>
      <c r="J742" s="82">
        <f>J743</f>
        <v>240925.29</v>
      </c>
      <c r="K742" s="83"/>
    </row>
    <row r="743" spans="2:11" ht="25.9" customHeight="1" x14ac:dyDescent="0.2">
      <c r="B743" s="118" t="s">
        <v>0</v>
      </c>
      <c r="C743" s="119"/>
      <c r="D743" s="13" t="s">
        <v>0</v>
      </c>
      <c r="E743" s="13"/>
      <c r="F743" s="13" t="s">
        <v>38</v>
      </c>
      <c r="G743" s="69" t="s">
        <v>39</v>
      </c>
      <c r="H743" s="70"/>
      <c r="I743" s="71"/>
      <c r="J743" s="61">
        <v>240925.29</v>
      </c>
      <c r="K743" s="62"/>
    </row>
    <row r="744" spans="2:11" x14ac:dyDescent="0.2">
      <c r="B744" s="118" t="s">
        <v>0</v>
      </c>
      <c r="C744" s="119"/>
      <c r="D744" s="13" t="s">
        <v>248</v>
      </c>
      <c r="E744" s="13"/>
      <c r="F744" s="13" t="s">
        <v>0</v>
      </c>
      <c r="G744" s="69" t="s">
        <v>249</v>
      </c>
      <c r="H744" s="70"/>
      <c r="I744" s="71"/>
      <c r="J744" s="61">
        <f>J745+J759</f>
        <v>1224600</v>
      </c>
      <c r="K744" s="62"/>
    </row>
    <row r="745" spans="2:11" x14ac:dyDescent="0.2">
      <c r="B745" s="21"/>
      <c r="C745" s="22"/>
      <c r="D745" s="13"/>
      <c r="E745" s="13"/>
      <c r="F745" s="13"/>
      <c r="G745" s="79" t="s">
        <v>5</v>
      </c>
      <c r="H745" s="80"/>
      <c r="I745" s="81"/>
      <c r="J745" s="160">
        <f>J746</f>
        <v>1074600</v>
      </c>
      <c r="K745" s="85"/>
    </row>
    <row r="746" spans="2:11" x14ac:dyDescent="0.2">
      <c r="B746" s="21"/>
      <c r="C746" s="22"/>
      <c r="D746" s="13"/>
      <c r="E746" s="13"/>
      <c r="F746" s="13"/>
      <c r="G746" s="69" t="s">
        <v>284</v>
      </c>
      <c r="H746" s="70"/>
      <c r="I746" s="71"/>
      <c r="J746" s="61">
        <f>J747+J752</f>
        <v>1074600</v>
      </c>
      <c r="K746" s="62"/>
    </row>
    <row r="747" spans="2:11" x14ac:dyDescent="0.2">
      <c r="B747" s="21"/>
      <c r="C747" s="22"/>
      <c r="D747" s="13"/>
      <c r="E747" s="13"/>
      <c r="F747" s="13"/>
      <c r="G747" s="79" t="s">
        <v>8</v>
      </c>
      <c r="H747" s="80"/>
      <c r="I747" s="81"/>
      <c r="J747" s="84">
        <f>J748+J749+J750+K751</f>
        <v>82100</v>
      </c>
      <c r="K747" s="85"/>
    </row>
    <row r="748" spans="2:11" x14ac:dyDescent="0.2">
      <c r="B748" s="118" t="s">
        <v>0</v>
      </c>
      <c r="C748" s="119"/>
      <c r="D748" s="13" t="s">
        <v>0</v>
      </c>
      <c r="E748" s="104"/>
      <c r="F748" s="13" t="s">
        <v>95</v>
      </c>
      <c r="G748" s="69" t="s">
        <v>96</v>
      </c>
      <c r="H748" s="70"/>
      <c r="I748" s="71"/>
      <c r="J748" s="61">
        <v>67000</v>
      </c>
      <c r="K748" s="62"/>
    </row>
    <row r="749" spans="2:11" x14ac:dyDescent="0.2">
      <c r="B749" s="118" t="s">
        <v>0</v>
      </c>
      <c r="C749" s="119"/>
      <c r="D749" s="13" t="s">
        <v>0</v>
      </c>
      <c r="E749" s="105"/>
      <c r="F749" s="13" t="s">
        <v>111</v>
      </c>
      <c r="G749" s="69" t="s">
        <v>112</v>
      </c>
      <c r="H749" s="70"/>
      <c r="I749" s="71"/>
      <c r="J749" s="61">
        <v>3000</v>
      </c>
      <c r="K749" s="62"/>
    </row>
    <row r="750" spans="2:11" x14ac:dyDescent="0.2">
      <c r="B750" s="118" t="s">
        <v>0</v>
      </c>
      <c r="C750" s="119"/>
      <c r="D750" s="13" t="s">
        <v>0</v>
      </c>
      <c r="E750" s="105"/>
      <c r="F750" s="13" t="s">
        <v>97</v>
      </c>
      <c r="G750" s="69" t="s">
        <v>98</v>
      </c>
      <c r="H750" s="70"/>
      <c r="I750" s="71"/>
      <c r="J750" s="61">
        <v>12000</v>
      </c>
      <c r="K750" s="62"/>
    </row>
    <row r="751" spans="2:11" ht="12" customHeight="1" x14ac:dyDescent="0.2">
      <c r="B751" s="21"/>
      <c r="C751" s="22"/>
      <c r="D751" s="13"/>
      <c r="E751" s="41"/>
      <c r="F751" s="13" t="s">
        <v>101</v>
      </c>
      <c r="G751" s="69" t="s">
        <v>102</v>
      </c>
      <c r="H751" s="70"/>
      <c r="I751" s="71"/>
      <c r="J751" s="44"/>
      <c r="K751" s="45">
        <v>100</v>
      </c>
    </row>
    <row r="752" spans="2:11" x14ac:dyDescent="0.2">
      <c r="B752" s="21"/>
      <c r="C752" s="22"/>
      <c r="D752" s="13"/>
      <c r="E752" s="13"/>
      <c r="F752" s="13"/>
      <c r="G752" s="79" t="s">
        <v>272</v>
      </c>
      <c r="H752" s="80"/>
      <c r="I752" s="81"/>
      <c r="J752" s="84">
        <f>J753+J755+K758+K754+K756+K757</f>
        <v>992500</v>
      </c>
      <c r="K752" s="85"/>
    </row>
    <row r="753" spans="2:11" x14ac:dyDescent="0.2">
      <c r="B753" s="118" t="s">
        <v>0</v>
      </c>
      <c r="C753" s="119"/>
      <c r="D753" s="13" t="s">
        <v>0</v>
      </c>
      <c r="E753" s="104"/>
      <c r="F753" s="13" t="s">
        <v>30</v>
      </c>
      <c r="G753" s="69" t="s">
        <v>31</v>
      </c>
      <c r="H753" s="70"/>
      <c r="I753" s="71"/>
      <c r="J753" s="61">
        <v>5000</v>
      </c>
      <c r="K753" s="62"/>
    </row>
    <row r="754" spans="2:11" x14ac:dyDescent="0.2">
      <c r="B754" s="21"/>
      <c r="C754" s="22"/>
      <c r="D754" s="13"/>
      <c r="E754" s="105"/>
      <c r="F754" s="13" t="s">
        <v>117</v>
      </c>
      <c r="G754" s="69" t="s">
        <v>118</v>
      </c>
      <c r="H754" s="70"/>
      <c r="I754" s="71"/>
      <c r="J754" s="44"/>
      <c r="K754" s="45">
        <v>400</v>
      </c>
    </row>
    <row r="755" spans="2:11" x14ac:dyDescent="0.2">
      <c r="B755" s="118" t="s">
        <v>0</v>
      </c>
      <c r="C755" s="119"/>
      <c r="D755" s="13" t="s">
        <v>0</v>
      </c>
      <c r="E755" s="105"/>
      <c r="F755" s="13" t="s">
        <v>32</v>
      </c>
      <c r="G755" s="69" t="s">
        <v>33</v>
      </c>
      <c r="H755" s="70"/>
      <c r="I755" s="71"/>
      <c r="J755" s="61">
        <v>984000</v>
      </c>
      <c r="K755" s="62"/>
    </row>
    <row r="756" spans="2:11" x14ac:dyDescent="0.2">
      <c r="B756" s="21"/>
      <c r="C756" s="22"/>
      <c r="D756" s="13"/>
      <c r="E756" s="41"/>
      <c r="F756" s="13" t="s">
        <v>119</v>
      </c>
      <c r="G756" s="69" t="s">
        <v>120</v>
      </c>
      <c r="H756" s="70"/>
      <c r="I756" s="71"/>
      <c r="J756" s="44"/>
      <c r="K756" s="45">
        <v>800</v>
      </c>
    </row>
    <row r="757" spans="2:11" x14ac:dyDescent="0.2">
      <c r="B757" s="21"/>
      <c r="C757" s="22"/>
      <c r="D757" s="13"/>
      <c r="E757" s="41"/>
      <c r="F757" s="13" t="s">
        <v>121</v>
      </c>
      <c r="G757" s="69" t="s">
        <v>122</v>
      </c>
      <c r="H757" s="70"/>
      <c r="I757" s="71"/>
      <c r="J757" s="44"/>
      <c r="K757" s="45">
        <v>1600</v>
      </c>
    </row>
    <row r="758" spans="2:11" ht="25.5" customHeight="1" x14ac:dyDescent="0.2">
      <c r="B758" s="21"/>
      <c r="C758" s="22"/>
      <c r="D758" s="13"/>
      <c r="E758" s="41"/>
      <c r="F758" s="13">
        <v>4700</v>
      </c>
      <c r="G758" s="69" t="s">
        <v>90</v>
      </c>
      <c r="H758" s="70"/>
      <c r="I758" s="71"/>
      <c r="J758" s="44"/>
      <c r="K758" s="45">
        <v>700</v>
      </c>
    </row>
    <row r="759" spans="2:11" x14ac:dyDescent="0.2">
      <c r="B759" s="21"/>
      <c r="C759" s="22"/>
      <c r="D759" s="13"/>
      <c r="E759" s="13"/>
      <c r="F759" s="13"/>
      <c r="G759" s="79" t="s">
        <v>18</v>
      </c>
      <c r="H759" s="80"/>
      <c r="I759" s="81"/>
      <c r="J759" s="84">
        <f>J760</f>
        <v>150000</v>
      </c>
      <c r="K759" s="85"/>
    </row>
    <row r="760" spans="2:11" x14ac:dyDescent="0.2">
      <c r="B760" s="21"/>
      <c r="C760" s="22"/>
      <c r="D760" s="13"/>
      <c r="E760" s="13"/>
      <c r="F760" s="13"/>
      <c r="G760" s="69" t="s">
        <v>7</v>
      </c>
      <c r="H760" s="70"/>
      <c r="I760" s="71"/>
      <c r="J760" s="61">
        <f>J761</f>
        <v>150000</v>
      </c>
      <c r="K760" s="62"/>
    </row>
    <row r="761" spans="2:11" x14ac:dyDescent="0.2">
      <c r="B761" s="118" t="s">
        <v>0</v>
      </c>
      <c r="C761" s="119"/>
      <c r="D761" s="13" t="s">
        <v>0</v>
      </c>
      <c r="E761" s="13"/>
      <c r="F761" s="13" t="s">
        <v>19</v>
      </c>
      <c r="G761" s="69" t="s">
        <v>20</v>
      </c>
      <c r="H761" s="70"/>
      <c r="I761" s="71"/>
      <c r="J761" s="61">
        <f>J762</f>
        <v>150000</v>
      </c>
      <c r="K761" s="62"/>
    </row>
    <row r="762" spans="2:11" ht="22.9" customHeight="1" x14ac:dyDescent="0.2">
      <c r="B762" s="21"/>
      <c r="C762" s="22"/>
      <c r="D762" s="13"/>
      <c r="E762" s="13"/>
      <c r="F762" s="13"/>
      <c r="G762" s="58" t="s">
        <v>289</v>
      </c>
      <c r="H762" s="59"/>
      <c r="I762" s="60"/>
      <c r="J762" s="72">
        <v>150000</v>
      </c>
      <c r="K762" s="73"/>
    </row>
    <row r="763" spans="2:11" x14ac:dyDescent="0.2">
      <c r="B763" s="118" t="s">
        <v>0</v>
      </c>
      <c r="C763" s="119"/>
      <c r="D763" s="13" t="s">
        <v>250</v>
      </c>
      <c r="E763" s="13"/>
      <c r="F763" s="13" t="s">
        <v>0</v>
      </c>
      <c r="G763" s="69" t="s">
        <v>251</v>
      </c>
      <c r="H763" s="70"/>
      <c r="I763" s="71"/>
      <c r="J763" s="61">
        <f>J764</f>
        <v>16000</v>
      </c>
      <c r="K763" s="62"/>
    </row>
    <row r="764" spans="2:11" x14ac:dyDescent="0.2">
      <c r="B764" s="21"/>
      <c r="C764" s="22"/>
      <c r="D764" s="13"/>
      <c r="E764" s="13"/>
      <c r="F764" s="13"/>
      <c r="G764" s="76" t="s">
        <v>5</v>
      </c>
      <c r="H764" s="77"/>
      <c r="I764" s="78"/>
      <c r="J764" s="82">
        <f>J766</f>
        <v>16000</v>
      </c>
      <c r="K764" s="83"/>
    </row>
    <row r="765" spans="2:11" x14ac:dyDescent="0.2">
      <c r="B765" s="21"/>
      <c r="C765" s="22"/>
      <c r="D765" s="13"/>
      <c r="E765" s="13"/>
      <c r="F765" s="13"/>
      <c r="G765" s="89" t="s">
        <v>284</v>
      </c>
      <c r="H765" s="90"/>
      <c r="I765" s="91"/>
      <c r="J765" s="61">
        <f>J766</f>
        <v>16000</v>
      </c>
      <c r="K765" s="62"/>
    </row>
    <row r="766" spans="2:11" x14ac:dyDescent="0.2">
      <c r="B766" s="21"/>
      <c r="C766" s="22"/>
      <c r="D766" s="13"/>
      <c r="E766" s="13"/>
      <c r="F766" s="13"/>
      <c r="G766" s="79" t="s">
        <v>272</v>
      </c>
      <c r="H766" s="80"/>
      <c r="I766" s="81"/>
      <c r="J766" s="84">
        <f>J767+J768</f>
        <v>16000</v>
      </c>
      <c r="K766" s="85"/>
    </row>
    <row r="767" spans="2:11" x14ac:dyDescent="0.2">
      <c r="B767" s="118" t="s">
        <v>0</v>
      </c>
      <c r="C767" s="119"/>
      <c r="D767" s="13" t="s">
        <v>0</v>
      </c>
      <c r="E767" s="13"/>
      <c r="F767" s="13" t="s">
        <v>30</v>
      </c>
      <c r="G767" s="69" t="s">
        <v>31</v>
      </c>
      <c r="H767" s="70"/>
      <c r="I767" s="71"/>
      <c r="J767" s="61">
        <v>15000</v>
      </c>
      <c r="K767" s="62"/>
    </row>
    <row r="768" spans="2:11" x14ac:dyDescent="0.2">
      <c r="B768" s="118" t="s">
        <v>0</v>
      </c>
      <c r="C768" s="119"/>
      <c r="D768" s="13" t="s">
        <v>0</v>
      </c>
      <c r="E768" s="13"/>
      <c r="F768" s="13" t="s">
        <v>32</v>
      </c>
      <c r="G768" s="69" t="s">
        <v>33</v>
      </c>
      <c r="H768" s="70"/>
      <c r="I768" s="71"/>
      <c r="J768" s="61">
        <v>1000</v>
      </c>
      <c r="K768" s="62"/>
    </row>
    <row r="769" spans="2:11" s="4" customFormat="1" x14ac:dyDescent="0.2">
      <c r="B769" s="169" t="s">
        <v>0</v>
      </c>
      <c r="C769" s="170"/>
      <c r="D769" s="5">
        <v>90005</v>
      </c>
      <c r="E769" s="5"/>
      <c r="F769" s="5" t="s">
        <v>0</v>
      </c>
      <c r="G769" s="89" t="s">
        <v>311</v>
      </c>
      <c r="H769" s="90"/>
      <c r="I769" s="91"/>
      <c r="J769" s="98">
        <f>J770</f>
        <v>35000</v>
      </c>
      <c r="K769" s="99"/>
    </row>
    <row r="770" spans="2:11" s="4" customFormat="1" ht="12" customHeight="1" x14ac:dyDescent="0.2">
      <c r="B770" s="29"/>
      <c r="C770" s="30"/>
      <c r="D770" s="5"/>
      <c r="E770" s="5"/>
      <c r="F770" s="5"/>
      <c r="G770" s="76" t="s">
        <v>5</v>
      </c>
      <c r="H770" s="77"/>
      <c r="I770" s="78"/>
      <c r="J770" s="82">
        <f>J771</f>
        <v>35000</v>
      </c>
      <c r="K770" s="83"/>
    </row>
    <row r="771" spans="2:11" s="4" customFormat="1" x14ac:dyDescent="0.2">
      <c r="B771" s="29"/>
      <c r="C771" s="30"/>
      <c r="D771" s="5"/>
      <c r="E771" s="5"/>
      <c r="F771" s="5"/>
      <c r="G771" s="89" t="s">
        <v>284</v>
      </c>
      <c r="H771" s="90"/>
      <c r="I771" s="91"/>
      <c r="J771" s="98">
        <f>J776+K772</f>
        <v>35000</v>
      </c>
      <c r="K771" s="99"/>
    </row>
    <row r="772" spans="2:11" s="4" customFormat="1" x14ac:dyDescent="0.2">
      <c r="B772" s="29"/>
      <c r="C772" s="30"/>
      <c r="D772" s="5"/>
      <c r="E772" s="5"/>
      <c r="F772" s="13"/>
      <c r="G772" s="79" t="s">
        <v>8</v>
      </c>
      <c r="H772" s="80"/>
      <c r="I772" s="81"/>
      <c r="J772" s="11"/>
      <c r="K772" s="39">
        <f>SUM(K773:K775)</f>
        <v>31660</v>
      </c>
    </row>
    <row r="773" spans="2:11" s="4" customFormat="1" x14ac:dyDescent="0.2">
      <c r="B773" s="29"/>
      <c r="C773" s="30"/>
      <c r="D773" s="5"/>
      <c r="E773" s="5"/>
      <c r="F773" s="13" t="s">
        <v>95</v>
      </c>
      <c r="G773" s="69" t="s">
        <v>96</v>
      </c>
      <c r="H773" s="70"/>
      <c r="I773" s="71"/>
      <c r="J773" s="11"/>
      <c r="K773" s="12">
        <v>26520</v>
      </c>
    </row>
    <row r="774" spans="2:11" s="4" customFormat="1" ht="12" customHeight="1" x14ac:dyDescent="0.2">
      <c r="B774" s="29"/>
      <c r="C774" s="30"/>
      <c r="D774" s="5"/>
      <c r="E774" s="5"/>
      <c r="F774" s="13" t="s">
        <v>97</v>
      </c>
      <c r="G774" s="69" t="s">
        <v>98</v>
      </c>
      <c r="H774" s="70"/>
      <c r="I774" s="71"/>
      <c r="J774" s="11"/>
      <c r="K774" s="12">
        <v>4490</v>
      </c>
    </row>
    <row r="775" spans="2:11" s="4" customFormat="1" ht="12" customHeight="1" x14ac:dyDescent="0.2">
      <c r="B775" s="29"/>
      <c r="C775" s="30"/>
      <c r="D775" s="5"/>
      <c r="E775" s="5"/>
      <c r="F775" s="13" t="s">
        <v>99</v>
      </c>
      <c r="G775" s="69" t="s">
        <v>100</v>
      </c>
      <c r="H775" s="70"/>
      <c r="I775" s="71"/>
      <c r="J775" s="11"/>
      <c r="K775" s="12">
        <v>650</v>
      </c>
    </row>
    <row r="776" spans="2:11" s="4" customFormat="1" x14ac:dyDescent="0.2">
      <c r="B776" s="29"/>
      <c r="C776" s="30"/>
      <c r="D776" s="5"/>
      <c r="E776" s="5"/>
      <c r="F776" s="5"/>
      <c r="G776" s="153" t="s">
        <v>272</v>
      </c>
      <c r="H776" s="154"/>
      <c r="I776" s="155"/>
      <c r="J776" s="124">
        <f>J777+J778+K779</f>
        <v>3340</v>
      </c>
      <c r="K776" s="125"/>
    </row>
    <row r="777" spans="2:11" s="4" customFormat="1" x14ac:dyDescent="0.2">
      <c r="B777" s="169" t="s">
        <v>0</v>
      </c>
      <c r="C777" s="170"/>
      <c r="D777" s="5" t="s">
        <v>0</v>
      </c>
      <c r="E777" s="5"/>
      <c r="F777" s="5" t="s">
        <v>30</v>
      </c>
      <c r="G777" s="89" t="s">
        <v>31</v>
      </c>
      <c r="H777" s="90"/>
      <c r="I777" s="91"/>
      <c r="J777" s="98">
        <v>2000</v>
      </c>
      <c r="K777" s="99"/>
    </row>
    <row r="778" spans="2:11" s="4" customFormat="1" x14ac:dyDescent="0.2">
      <c r="B778" s="169" t="s">
        <v>0</v>
      </c>
      <c r="C778" s="170"/>
      <c r="D778" s="5" t="s">
        <v>0</v>
      </c>
      <c r="E778" s="5"/>
      <c r="F778" s="5" t="s">
        <v>32</v>
      </c>
      <c r="G778" s="89" t="s">
        <v>33</v>
      </c>
      <c r="H778" s="90"/>
      <c r="I778" s="91"/>
      <c r="J778" s="98">
        <v>1240</v>
      </c>
      <c r="K778" s="99"/>
    </row>
    <row r="779" spans="2:11" s="4" customFormat="1" x14ac:dyDescent="0.2">
      <c r="B779" s="29"/>
      <c r="C779" s="30"/>
      <c r="D779" s="5"/>
      <c r="E779" s="5"/>
      <c r="F779" s="5">
        <v>4410</v>
      </c>
      <c r="G779" s="69" t="s">
        <v>120</v>
      </c>
      <c r="H779" s="70"/>
      <c r="I779" s="71"/>
      <c r="J779" s="11"/>
      <c r="K779" s="12">
        <v>100</v>
      </c>
    </row>
    <row r="780" spans="2:11" x14ac:dyDescent="0.2">
      <c r="B780" s="118" t="s">
        <v>0</v>
      </c>
      <c r="C780" s="119"/>
      <c r="D780" s="13" t="s">
        <v>252</v>
      </c>
      <c r="E780" s="13"/>
      <c r="F780" s="13" t="s">
        <v>0</v>
      </c>
      <c r="G780" s="69" t="s">
        <v>253</v>
      </c>
      <c r="H780" s="70"/>
      <c r="I780" s="71"/>
      <c r="J780" s="61">
        <f>J781</f>
        <v>33000</v>
      </c>
      <c r="K780" s="62"/>
    </row>
    <row r="781" spans="2:11" ht="12" customHeight="1" x14ac:dyDescent="0.2">
      <c r="B781" s="21"/>
      <c r="C781" s="22"/>
      <c r="D781" s="13"/>
      <c r="E781" s="13"/>
      <c r="F781" s="13"/>
      <c r="G781" s="76" t="s">
        <v>5</v>
      </c>
      <c r="H781" s="77"/>
      <c r="I781" s="78"/>
      <c r="J781" s="82">
        <f>J783</f>
        <v>33000</v>
      </c>
      <c r="K781" s="83"/>
    </row>
    <row r="782" spans="2:11" x14ac:dyDescent="0.2">
      <c r="B782" s="21"/>
      <c r="C782" s="22"/>
      <c r="D782" s="13"/>
      <c r="E782" s="13"/>
      <c r="F782" s="13"/>
      <c r="G782" s="89" t="s">
        <v>284</v>
      </c>
      <c r="H782" s="90"/>
      <c r="I782" s="91"/>
      <c r="J782" s="61">
        <f>J783</f>
        <v>33000</v>
      </c>
      <c r="K782" s="62"/>
    </row>
    <row r="783" spans="2:11" x14ac:dyDescent="0.2">
      <c r="B783" s="21"/>
      <c r="C783" s="22"/>
      <c r="D783" s="13"/>
      <c r="E783" s="13"/>
      <c r="F783" s="13"/>
      <c r="G783" s="79" t="s">
        <v>272</v>
      </c>
      <c r="H783" s="80"/>
      <c r="I783" s="81"/>
      <c r="J783" s="84">
        <f>J784+J785+J786</f>
        <v>33000</v>
      </c>
      <c r="K783" s="85"/>
    </row>
    <row r="784" spans="2:11" x14ac:dyDescent="0.2">
      <c r="B784" s="118" t="s">
        <v>0</v>
      </c>
      <c r="C784" s="119"/>
      <c r="D784" s="13" t="s">
        <v>0</v>
      </c>
      <c r="E784" s="104" t="s">
        <v>272</v>
      </c>
      <c r="F784" s="13" t="s">
        <v>30</v>
      </c>
      <c r="G784" s="69" t="s">
        <v>31</v>
      </c>
      <c r="H784" s="70"/>
      <c r="I784" s="71"/>
      <c r="J784" s="98">
        <v>2000</v>
      </c>
      <c r="K784" s="99"/>
    </row>
    <row r="785" spans="2:11" x14ac:dyDescent="0.2">
      <c r="B785" s="118" t="s">
        <v>0</v>
      </c>
      <c r="C785" s="119"/>
      <c r="D785" s="13" t="s">
        <v>0</v>
      </c>
      <c r="E785" s="105"/>
      <c r="F785" s="13" t="s">
        <v>107</v>
      </c>
      <c r="G785" s="69" t="s">
        <v>108</v>
      </c>
      <c r="H785" s="70"/>
      <c r="I785" s="71"/>
      <c r="J785" s="98">
        <v>3000</v>
      </c>
      <c r="K785" s="99"/>
    </row>
    <row r="786" spans="2:11" x14ac:dyDescent="0.2">
      <c r="B786" s="118" t="s">
        <v>0</v>
      </c>
      <c r="C786" s="119"/>
      <c r="D786" s="13" t="s">
        <v>0</v>
      </c>
      <c r="E786" s="106"/>
      <c r="F786" s="13" t="s">
        <v>32</v>
      </c>
      <c r="G786" s="69" t="s">
        <v>33</v>
      </c>
      <c r="H786" s="70"/>
      <c r="I786" s="71"/>
      <c r="J786" s="98">
        <v>28000</v>
      </c>
      <c r="K786" s="99"/>
    </row>
    <row r="787" spans="2:11" x14ac:dyDescent="0.2">
      <c r="B787" s="118" t="s">
        <v>0</v>
      </c>
      <c r="C787" s="119"/>
      <c r="D787" s="13" t="s">
        <v>254</v>
      </c>
      <c r="E787" s="13"/>
      <c r="F787" s="13" t="s">
        <v>0</v>
      </c>
      <c r="G787" s="69" t="s">
        <v>255</v>
      </c>
      <c r="H787" s="70"/>
      <c r="I787" s="71"/>
      <c r="J787" s="61">
        <f>J788+J794</f>
        <v>821535.7</v>
      </c>
      <c r="K787" s="62"/>
    </row>
    <row r="788" spans="2:11" x14ac:dyDescent="0.2">
      <c r="B788" s="21"/>
      <c r="C788" s="22"/>
      <c r="D788" s="13"/>
      <c r="E788" s="13"/>
      <c r="F788" s="13"/>
      <c r="G788" s="76" t="s">
        <v>5</v>
      </c>
      <c r="H788" s="77"/>
      <c r="I788" s="78"/>
      <c r="J788" s="82">
        <f>J790</f>
        <v>371535.7</v>
      </c>
      <c r="K788" s="83"/>
    </row>
    <row r="789" spans="2:11" x14ac:dyDescent="0.2">
      <c r="B789" s="21"/>
      <c r="C789" s="22"/>
      <c r="D789" s="13"/>
      <c r="E789" s="13"/>
      <c r="F789" s="13"/>
      <c r="G789" s="89" t="s">
        <v>284</v>
      </c>
      <c r="H789" s="90"/>
      <c r="I789" s="91"/>
      <c r="J789" s="61">
        <f>J790</f>
        <v>371535.7</v>
      </c>
      <c r="K789" s="62"/>
    </row>
    <row r="790" spans="2:11" x14ac:dyDescent="0.2">
      <c r="B790" s="21"/>
      <c r="C790" s="22"/>
      <c r="D790" s="13"/>
      <c r="E790" s="13"/>
      <c r="F790" s="13"/>
      <c r="G790" s="79" t="s">
        <v>272</v>
      </c>
      <c r="H790" s="80"/>
      <c r="I790" s="81"/>
      <c r="J790" s="84">
        <f>J791+J792+J793</f>
        <v>371535.7</v>
      </c>
      <c r="K790" s="85"/>
    </row>
    <row r="791" spans="2:11" x14ac:dyDescent="0.2">
      <c r="B791" s="118" t="s">
        <v>0</v>
      </c>
      <c r="C791" s="119"/>
      <c r="D791" s="13" t="s">
        <v>0</v>
      </c>
      <c r="E791" s="104" t="s">
        <v>272</v>
      </c>
      <c r="F791" s="13" t="s">
        <v>66</v>
      </c>
      <c r="G791" s="69" t="s">
        <v>67</v>
      </c>
      <c r="H791" s="70"/>
      <c r="I791" s="71"/>
      <c r="J791" s="61">
        <v>262535.7</v>
      </c>
      <c r="K791" s="62"/>
    </row>
    <row r="792" spans="2:11" x14ac:dyDescent="0.2">
      <c r="B792" s="118" t="s">
        <v>0</v>
      </c>
      <c r="C792" s="119"/>
      <c r="D792" s="13" t="s">
        <v>0</v>
      </c>
      <c r="E792" s="105"/>
      <c r="F792" s="13" t="s">
        <v>47</v>
      </c>
      <c r="G792" s="69" t="s">
        <v>48</v>
      </c>
      <c r="H792" s="70"/>
      <c r="I792" s="71"/>
      <c r="J792" s="61">
        <v>99000</v>
      </c>
      <c r="K792" s="62"/>
    </row>
    <row r="793" spans="2:11" x14ac:dyDescent="0.2">
      <c r="B793" s="118" t="s">
        <v>0</v>
      </c>
      <c r="C793" s="119"/>
      <c r="D793" s="13" t="s">
        <v>0</v>
      </c>
      <c r="E793" s="106"/>
      <c r="F793" s="13" t="s">
        <v>32</v>
      </c>
      <c r="G793" s="69" t="s">
        <v>33</v>
      </c>
      <c r="H793" s="70"/>
      <c r="I793" s="71"/>
      <c r="J793" s="61">
        <v>10000</v>
      </c>
      <c r="K793" s="62"/>
    </row>
    <row r="794" spans="2:11" x14ac:dyDescent="0.2">
      <c r="B794" s="21"/>
      <c r="C794" s="22"/>
      <c r="D794" s="13"/>
      <c r="E794" s="13"/>
      <c r="F794" s="13"/>
      <c r="G794" s="79" t="s">
        <v>18</v>
      </c>
      <c r="H794" s="80"/>
      <c r="I794" s="81"/>
      <c r="J794" s="84">
        <f>J795</f>
        <v>450000</v>
      </c>
      <c r="K794" s="85"/>
    </row>
    <row r="795" spans="2:11" x14ac:dyDescent="0.2">
      <c r="B795" s="21"/>
      <c r="C795" s="22"/>
      <c r="D795" s="13"/>
      <c r="E795" s="13"/>
      <c r="F795" s="13"/>
      <c r="G795" s="69" t="s">
        <v>7</v>
      </c>
      <c r="H795" s="70"/>
      <c r="I795" s="71"/>
      <c r="J795" s="61">
        <f>J796</f>
        <v>450000</v>
      </c>
      <c r="K795" s="62"/>
    </row>
    <row r="796" spans="2:11" x14ac:dyDescent="0.2">
      <c r="B796" s="118" t="s">
        <v>0</v>
      </c>
      <c r="C796" s="119"/>
      <c r="D796" s="13" t="s">
        <v>0</v>
      </c>
      <c r="E796" s="104" t="s">
        <v>7</v>
      </c>
      <c r="F796" s="13" t="s">
        <v>19</v>
      </c>
      <c r="G796" s="69" t="s">
        <v>20</v>
      </c>
      <c r="H796" s="70"/>
      <c r="I796" s="71"/>
      <c r="J796" s="61">
        <f>J797+J798+J799</f>
        <v>450000</v>
      </c>
      <c r="K796" s="62"/>
    </row>
    <row r="797" spans="2:11" ht="18" customHeight="1" x14ac:dyDescent="0.2">
      <c r="B797" s="21"/>
      <c r="C797" s="22"/>
      <c r="D797" s="13"/>
      <c r="E797" s="105"/>
      <c r="F797" s="13"/>
      <c r="G797" s="58" t="s">
        <v>290</v>
      </c>
      <c r="H797" s="59"/>
      <c r="I797" s="60"/>
      <c r="J797" s="72">
        <v>100000</v>
      </c>
      <c r="K797" s="73"/>
    </row>
    <row r="798" spans="2:11" ht="26.45" customHeight="1" x14ac:dyDescent="0.2">
      <c r="B798" s="21"/>
      <c r="C798" s="22"/>
      <c r="D798" s="13"/>
      <c r="E798" s="105"/>
      <c r="F798" s="13"/>
      <c r="G798" s="58" t="s">
        <v>358</v>
      </c>
      <c r="H798" s="59"/>
      <c r="I798" s="60"/>
      <c r="J798" s="72">
        <v>300000</v>
      </c>
      <c r="K798" s="73"/>
    </row>
    <row r="799" spans="2:11" ht="16.5" customHeight="1" x14ac:dyDescent="0.2">
      <c r="B799" s="21"/>
      <c r="C799" s="22"/>
      <c r="D799" s="13"/>
      <c r="E799" s="105"/>
      <c r="F799" s="13"/>
      <c r="G799" s="58" t="s">
        <v>359</v>
      </c>
      <c r="H799" s="59"/>
      <c r="I799" s="60"/>
      <c r="J799" s="72">
        <v>50000</v>
      </c>
      <c r="K799" s="73"/>
    </row>
    <row r="800" spans="2:11" x14ac:dyDescent="0.2">
      <c r="B800" s="118" t="s">
        <v>0</v>
      </c>
      <c r="C800" s="119"/>
      <c r="D800" s="13" t="s">
        <v>256</v>
      </c>
      <c r="E800" s="13"/>
      <c r="F800" s="13" t="s">
        <v>0</v>
      </c>
      <c r="G800" s="69" t="s">
        <v>257</v>
      </c>
      <c r="H800" s="70"/>
      <c r="I800" s="71"/>
      <c r="J800" s="61">
        <f>J801</f>
        <v>260000</v>
      </c>
      <c r="K800" s="62"/>
    </row>
    <row r="801" spans="2:12" x14ac:dyDescent="0.2">
      <c r="B801" s="21"/>
      <c r="C801" s="22"/>
      <c r="D801" s="13"/>
      <c r="E801" s="13"/>
      <c r="F801" s="13"/>
      <c r="G801" s="79" t="s">
        <v>18</v>
      </c>
      <c r="H801" s="80"/>
      <c r="I801" s="81"/>
      <c r="J801" s="84">
        <f>J802</f>
        <v>260000</v>
      </c>
      <c r="K801" s="85"/>
    </row>
    <row r="802" spans="2:12" x14ac:dyDescent="0.2">
      <c r="B802" s="21"/>
      <c r="C802" s="22"/>
      <c r="D802" s="13"/>
      <c r="E802" s="13"/>
      <c r="F802" s="13"/>
      <c r="G802" s="69" t="s">
        <v>7</v>
      </c>
      <c r="H802" s="70"/>
      <c r="I802" s="71"/>
      <c r="J802" s="61">
        <f>J803</f>
        <v>260000</v>
      </c>
      <c r="K802" s="62"/>
    </row>
    <row r="803" spans="2:12" ht="39.6" customHeight="1" x14ac:dyDescent="0.2">
      <c r="B803" s="118" t="s">
        <v>0</v>
      </c>
      <c r="C803" s="119"/>
      <c r="D803" s="13" t="s">
        <v>0</v>
      </c>
      <c r="E803" s="104" t="s">
        <v>7</v>
      </c>
      <c r="F803" s="13">
        <v>6210</v>
      </c>
      <c r="G803" s="89" t="s">
        <v>298</v>
      </c>
      <c r="H803" s="90"/>
      <c r="I803" s="91"/>
      <c r="J803" s="98">
        <f>J804</f>
        <v>260000</v>
      </c>
      <c r="K803" s="99"/>
    </row>
    <row r="804" spans="2:12" ht="27.6" customHeight="1" x14ac:dyDescent="0.2">
      <c r="B804" s="21"/>
      <c r="C804" s="22"/>
      <c r="D804" s="13"/>
      <c r="E804" s="106"/>
      <c r="F804" s="13"/>
      <c r="G804" s="95" t="s">
        <v>360</v>
      </c>
      <c r="H804" s="96"/>
      <c r="I804" s="97"/>
      <c r="J804" s="158">
        <v>260000</v>
      </c>
      <c r="K804" s="159"/>
    </row>
    <row r="805" spans="2:12" ht="25.9" customHeight="1" x14ac:dyDescent="0.2">
      <c r="B805" s="21"/>
      <c r="C805" s="22"/>
      <c r="D805" s="13">
        <v>90019</v>
      </c>
      <c r="E805" s="27"/>
      <c r="F805" s="13"/>
      <c r="G805" s="89" t="s">
        <v>299</v>
      </c>
      <c r="H805" s="90"/>
      <c r="I805" s="91"/>
      <c r="J805" s="11"/>
      <c r="K805" s="12">
        <v>4000</v>
      </c>
    </row>
    <row r="806" spans="2:12" ht="12" customHeight="1" x14ac:dyDescent="0.2">
      <c r="B806" s="21"/>
      <c r="C806" s="22"/>
      <c r="D806" s="13"/>
      <c r="E806" s="27"/>
      <c r="F806" s="13"/>
      <c r="G806" s="76" t="s">
        <v>5</v>
      </c>
      <c r="H806" s="77"/>
      <c r="I806" s="78"/>
      <c r="J806" s="82">
        <f>K807</f>
        <v>4000</v>
      </c>
      <c r="K806" s="83"/>
    </row>
    <row r="807" spans="2:12" x14ac:dyDescent="0.2">
      <c r="B807" s="21"/>
      <c r="C807" s="22"/>
      <c r="D807" s="13"/>
      <c r="E807" s="27"/>
      <c r="F807" s="13"/>
      <c r="G807" s="89" t="s">
        <v>284</v>
      </c>
      <c r="H807" s="90"/>
      <c r="I807" s="91"/>
      <c r="J807" s="11"/>
      <c r="K807" s="12">
        <f>K808</f>
        <v>4000</v>
      </c>
    </row>
    <row r="808" spans="2:12" x14ac:dyDescent="0.2">
      <c r="B808" s="21"/>
      <c r="C808" s="22"/>
      <c r="D808" s="13"/>
      <c r="E808" s="27"/>
      <c r="F808" s="13"/>
      <c r="G808" s="153" t="s">
        <v>272</v>
      </c>
      <c r="H808" s="154"/>
      <c r="I808" s="155"/>
      <c r="J808" s="38"/>
      <c r="K808" s="39">
        <f>K809+K810</f>
        <v>4000</v>
      </c>
    </row>
    <row r="809" spans="2:12" x14ac:dyDescent="0.2">
      <c r="B809" s="21"/>
      <c r="C809" s="22"/>
      <c r="D809" s="13"/>
      <c r="E809" s="27"/>
      <c r="F809" s="13" t="s">
        <v>30</v>
      </c>
      <c r="G809" s="89" t="s">
        <v>31</v>
      </c>
      <c r="H809" s="90"/>
      <c r="I809" s="91"/>
      <c r="J809" s="11"/>
      <c r="K809" s="12">
        <v>2000</v>
      </c>
    </row>
    <row r="810" spans="2:12" x14ac:dyDescent="0.2">
      <c r="B810" s="21"/>
      <c r="C810" s="22"/>
      <c r="D810" s="13"/>
      <c r="E810" s="27"/>
      <c r="F810" s="13" t="s">
        <v>32</v>
      </c>
      <c r="G810" s="89" t="s">
        <v>33</v>
      </c>
      <c r="H810" s="90"/>
      <c r="I810" s="91"/>
      <c r="J810" s="11"/>
      <c r="K810" s="12">
        <v>2000</v>
      </c>
    </row>
    <row r="811" spans="2:12" x14ac:dyDescent="0.2">
      <c r="B811" s="21"/>
      <c r="C811" s="22"/>
      <c r="D811" s="13">
        <v>90026</v>
      </c>
      <c r="E811" s="27"/>
      <c r="F811" s="13"/>
      <c r="G811" s="89" t="s">
        <v>302</v>
      </c>
      <c r="H811" s="90"/>
      <c r="I811" s="91"/>
      <c r="J811" s="102">
        <f>J812</f>
        <v>15000</v>
      </c>
      <c r="K811" s="103"/>
    </row>
    <row r="812" spans="2:12" x14ac:dyDescent="0.2">
      <c r="B812" s="21"/>
      <c r="C812" s="22"/>
      <c r="D812" s="13"/>
      <c r="E812" s="27"/>
      <c r="F812" s="13"/>
      <c r="G812" s="79" t="s">
        <v>18</v>
      </c>
      <c r="H812" s="80"/>
      <c r="I812" s="81"/>
      <c r="J812" s="100">
        <f>J813</f>
        <v>15000</v>
      </c>
      <c r="K812" s="101"/>
    </row>
    <row r="813" spans="2:12" x14ac:dyDescent="0.2">
      <c r="B813" s="21"/>
      <c r="C813" s="22"/>
      <c r="D813" s="13"/>
      <c r="E813" s="27"/>
      <c r="F813" s="13"/>
      <c r="G813" s="69" t="s">
        <v>7</v>
      </c>
      <c r="H813" s="70"/>
      <c r="I813" s="71"/>
      <c r="J813" s="102">
        <f>J814</f>
        <v>15000</v>
      </c>
      <c r="K813" s="103"/>
    </row>
    <row r="814" spans="2:12" ht="46.15" customHeight="1" x14ac:dyDescent="0.2">
      <c r="B814" s="21"/>
      <c r="C814" s="22"/>
      <c r="D814" s="13"/>
      <c r="E814" s="27"/>
      <c r="F814" s="13">
        <v>6230</v>
      </c>
      <c r="G814" s="89" t="s">
        <v>300</v>
      </c>
      <c r="H814" s="90"/>
      <c r="I814" s="91"/>
      <c r="J814" s="102">
        <v>15000</v>
      </c>
      <c r="K814" s="103"/>
    </row>
    <row r="815" spans="2:12" ht="27.6" customHeight="1" x14ac:dyDescent="0.2">
      <c r="B815" s="21"/>
      <c r="C815" s="22"/>
      <c r="D815" s="13"/>
      <c r="E815" s="27"/>
      <c r="F815" s="13"/>
      <c r="G815" s="95" t="s">
        <v>301</v>
      </c>
      <c r="H815" s="96"/>
      <c r="I815" s="97"/>
      <c r="J815" s="107">
        <v>15000</v>
      </c>
      <c r="K815" s="108"/>
    </row>
    <row r="816" spans="2:12" s="6" customFormat="1" x14ac:dyDescent="0.2">
      <c r="B816" s="120" t="s">
        <v>258</v>
      </c>
      <c r="C816" s="121"/>
      <c r="D816" s="37" t="s">
        <v>0</v>
      </c>
      <c r="E816" s="37"/>
      <c r="F816" s="37" t="s">
        <v>0</v>
      </c>
      <c r="G816" s="110" t="s">
        <v>259</v>
      </c>
      <c r="H816" s="111"/>
      <c r="I816" s="112"/>
      <c r="J816" s="122">
        <f>J817+J821+J825</f>
        <v>1760100</v>
      </c>
      <c r="K816" s="123"/>
      <c r="L816" s="10"/>
    </row>
    <row r="817" spans="2:11" x14ac:dyDescent="0.2">
      <c r="B817" s="118" t="s">
        <v>0</v>
      </c>
      <c r="C817" s="119"/>
      <c r="D817" s="13" t="s">
        <v>260</v>
      </c>
      <c r="E817" s="13"/>
      <c r="F817" s="13" t="s">
        <v>0</v>
      </c>
      <c r="G817" s="69" t="s">
        <v>261</v>
      </c>
      <c r="H817" s="70"/>
      <c r="I817" s="71"/>
      <c r="J817" s="61">
        <f>J818</f>
        <v>906000</v>
      </c>
      <c r="K817" s="62"/>
    </row>
    <row r="818" spans="2:11" x14ac:dyDescent="0.2">
      <c r="B818" s="21"/>
      <c r="C818" s="22"/>
      <c r="D818" s="13"/>
      <c r="E818" s="13"/>
      <c r="F818" s="13"/>
      <c r="G818" s="76" t="s">
        <v>5</v>
      </c>
      <c r="H818" s="77"/>
      <c r="I818" s="78"/>
      <c r="J818" s="82">
        <f>J819</f>
        <v>906000</v>
      </c>
      <c r="K818" s="83"/>
    </row>
    <row r="819" spans="2:11" x14ac:dyDescent="0.2">
      <c r="B819" s="21"/>
      <c r="C819" s="22"/>
      <c r="D819" s="13"/>
      <c r="E819" s="13"/>
      <c r="F819" s="13"/>
      <c r="G819" s="79" t="s">
        <v>6</v>
      </c>
      <c r="H819" s="80"/>
      <c r="I819" s="81"/>
      <c r="J819" s="84">
        <f>J820</f>
        <v>906000</v>
      </c>
      <c r="K819" s="85"/>
    </row>
    <row r="820" spans="2:11" ht="30" customHeight="1" x14ac:dyDescent="0.2">
      <c r="B820" s="118" t="s">
        <v>0</v>
      </c>
      <c r="C820" s="119"/>
      <c r="D820" s="13" t="s">
        <v>0</v>
      </c>
      <c r="E820" s="13"/>
      <c r="F820" s="13" t="s">
        <v>262</v>
      </c>
      <c r="G820" s="69" t="s">
        <v>263</v>
      </c>
      <c r="H820" s="70"/>
      <c r="I820" s="71"/>
      <c r="J820" s="61">
        <v>906000</v>
      </c>
      <c r="K820" s="62"/>
    </row>
    <row r="821" spans="2:11" x14ac:dyDescent="0.2">
      <c r="B821" s="118" t="s">
        <v>0</v>
      </c>
      <c r="C821" s="119"/>
      <c r="D821" s="13" t="s">
        <v>264</v>
      </c>
      <c r="E821" s="13"/>
      <c r="F821" s="13" t="s">
        <v>0</v>
      </c>
      <c r="G821" s="69" t="s">
        <v>265</v>
      </c>
      <c r="H821" s="70"/>
      <c r="I821" s="71"/>
      <c r="J821" s="61">
        <f>J822</f>
        <v>480000</v>
      </c>
      <c r="K821" s="62"/>
    </row>
    <row r="822" spans="2:11" x14ac:dyDescent="0.2">
      <c r="B822" s="21"/>
      <c r="C822" s="22"/>
      <c r="D822" s="13"/>
      <c r="E822" s="13"/>
      <c r="F822" s="13"/>
      <c r="G822" s="76" t="s">
        <v>5</v>
      </c>
      <c r="H822" s="77"/>
      <c r="I822" s="78"/>
      <c r="J822" s="82">
        <f>J823</f>
        <v>480000</v>
      </c>
      <c r="K822" s="83"/>
    </row>
    <row r="823" spans="2:11" x14ac:dyDescent="0.2">
      <c r="B823" s="21"/>
      <c r="C823" s="22"/>
      <c r="D823" s="13"/>
      <c r="E823" s="13"/>
      <c r="F823" s="13"/>
      <c r="G823" s="79" t="s">
        <v>6</v>
      </c>
      <c r="H823" s="80"/>
      <c r="I823" s="81"/>
      <c r="J823" s="84">
        <f>J824</f>
        <v>480000</v>
      </c>
      <c r="K823" s="85"/>
    </row>
    <row r="824" spans="2:11" ht="24.6" customHeight="1" x14ac:dyDescent="0.2">
      <c r="B824" s="118" t="s">
        <v>0</v>
      </c>
      <c r="C824" s="119"/>
      <c r="D824" s="13" t="s">
        <v>0</v>
      </c>
      <c r="E824" s="13"/>
      <c r="F824" s="13" t="s">
        <v>262</v>
      </c>
      <c r="G824" s="69" t="s">
        <v>263</v>
      </c>
      <c r="H824" s="70"/>
      <c r="I824" s="71"/>
      <c r="J824" s="61">
        <v>480000</v>
      </c>
      <c r="K824" s="62"/>
    </row>
    <row r="825" spans="2:11" x14ac:dyDescent="0.2">
      <c r="B825" s="118" t="s">
        <v>0</v>
      </c>
      <c r="C825" s="119"/>
      <c r="D825" s="13" t="s">
        <v>266</v>
      </c>
      <c r="E825" s="13"/>
      <c r="F825" s="5" t="s">
        <v>0</v>
      </c>
      <c r="G825" s="89" t="s">
        <v>56</v>
      </c>
      <c r="H825" s="90"/>
      <c r="I825" s="91"/>
      <c r="J825" s="98">
        <f>K826+J836</f>
        <v>374100</v>
      </c>
      <c r="K825" s="99"/>
    </row>
    <row r="826" spans="2:11" x14ac:dyDescent="0.2">
      <c r="B826" s="21"/>
      <c r="C826" s="22"/>
      <c r="D826" s="13"/>
      <c r="E826" s="13"/>
      <c r="F826" s="5"/>
      <c r="G826" s="79" t="s">
        <v>5</v>
      </c>
      <c r="H826" s="80"/>
      <c r="I826" s="81"/>
      <c r="J826" s="11"/>
      <c r="K826" s="39">
        <f>K828</f>
        <v>114100</v>
      </c>
    </row>
    <row r="827" spans="2:11" x14ac:dyDescent="0.2">
      <c r="B827" s="21"/>
      <c r="C827" s="22"/>
      <c r="D827" s="13"/>
      <c r="E827" s="13"/>
      <c r="F827" s="5"/>
      <c r="G827" s="89" t="s">
        <v>284</v>
      </c>
      <c r="H827" s="90"/>
      <c r="I827" s="91"/>
      <c r="J827" s="11"/>
      <c r="K827" s="12">
        <f>K828</f>
        <v>114100</v>
      </c>
    </row>
    <row r="828" spans="2:11" x14ac:dyDescent="0.2">
      <c r="B828" s="21"/>
      <c r="C828" s="22"/>
      <c r="D828" s="13"/>
      <c r="E828" s="13"/>
      <c r="F828" s="5"/>
      <c r="G828" s="79" t="s">
        <v>272</v>
      </c>
      <c r="H828" s="80"/>
      <c r="I828" s="81"/>
      <c r="J828" s="38"/>
      <c r="K828" s="39">
        <f>J829+J832+J833+J834+J835</f>
        <v>114100</v>
      </c>
    </row>
    <row r="829" spans="2:11" x14ac:dyDescent="0.2">
      <c r="B829" s="118" t="s">
        <v>0</v>
      </c>
      <c r="C829" s="119"/>
      <c r="D829" s="13" t="s">
        <v>0</v>
      </c>
      <c r="E829" s="13"/>
      <c r="F829" s="5" t="s">
        <v>30</v>
      </c>
      <c r="G829" s="89" t="s">
        <v>31</v>
      </c>
      <c r="H829" s="90"/>
      <c r="I829" s="91"/>
      <c r="J829" s="98">
        <v>28500</v>
      </c>
      <c r="K829" s="99"/>
    </row>
    <row r="830" spans="2:11" x14ac:dyDescent="0.2">
      <c r="B830" s="21"/>
      <c r="C830" s="22"/>
      <c r="D830" s="13"/>
      <c r="E830" s="13"/>
      <c r="F830" s="5"/>
      <c r="G830" s="86" t="s">
        <v>49</v>
      </c>
      <c r="H830" s="87"/>
      <c r="I830" s="88"/>
      <c r="J830" s="35"/>
      <c r="K830" s="36">
        <f>K831</f>
        <v>15000</v>
      </c>
    </row>
    <row r="831" spans="2:11" ht="21" customHeight="1" x14ac:dyDescent="0.2">
      <c r="B831" s="21"/>
      <c r="C831" s="22"/>
      <c r="D831" s="13"/>
      <c r="E831" s="13"/>
      <c r="F831" s="5"/>
      <c r="G831" s="95" t="s">
        <v>361</v>
      </c>
      <c r="H831" s="96"/>
      <c r="I831" s="97"/>
      <c r="J831" s="11"/>
      <c r="K831" s="32">
        <v>15000</v>
      </c>
    </row>
    <row r="832" spans="2:11" x14ac:dyDescent="0.2">
      <c r="B832" s="21"/>
      <c r="C832" s="22"/>
      <c r="D832" s="13"/>
      <c r="E832" s="13"/>
      <c r="F832" s="5">
        <v>4260</v>
      </c>
      <c r="G832" s="69" t="s">
        <v>67</v>
      </c>
      <c r="H832" s="70"/>
      <c r="I832" s="71"/>
      <c r="J832" s="98">
        <v>70000</v>
      </c>
      <c r="K832" s="99"/>
    </row>
    <row r="833" spans="2:13" x14ac:dyDescent="0.2">
      <c r="B833" s="21"/>
      <c r="C833" s="22"/>
      <c r="D833" s="13"/>
      <c r="E833" s="13"/>
      <c r="F833" s="5">
        <v>4270</v>
      </c>
      <c r="G833" s="69" t="s">
        <v>48</v>
      </c>
      <c r="H833" s="70"/>
      <c r="I833" s="71"/>
      <c r="J833" s="98">
        <v>3000</v>
      </c>
      <c r="K833" s="99"/>
    </row>
    <row r="834" spans="2:13" x14ac:dyDescent="0.2">
      <c r="B834" s="21"/>
      <c r="C834" s="22"/>
      <c r="D834" s="13"/>
      <c r="E834" s="13"/>
      <c r="F834" s="5">
        <v>4300</v>
      </c>
      <c r="G834" s="69" t="s">
        <v>33</v>
      </c>
      <c r="H834" s="70"/>
      <c r="I834" s="71"/>
      <c r="J834" s="98">
        <v>7000</v>
      </c>
      <c r="K834" s="99"/>
    </row>
    <row r="835" spans="2:13" x14ac:dyDescent="0.2">
      <c r="B835" s="21"/>
      <c r="C835" s="22"/>
      <c r="D835" s="13"/>
      <c r="E835" s="13"/>
      <c r="F835" s="5">
        <v>4430</v>
      </c>
      <c r="G835" s="115" t="s">
        <v>71</v>
      </c>
      <c r="H835" s="115"/>
      <c r="I835" s="115"/>
      <c r="J835" s="109">
        <v>5600</v>
      </c>
      <c r="K835" s="109"/>
    </row>
    <row r="836" spans="2:13" x14ac:dyDescent="0.2">
      <c r="B836" s="21"/>
      <c r="C836" s="22"/>
      <c r="D836" s="13"/>
      <c r="E836" s="13"/>
      <c r="F836" s="5"/>
      <c r="G836" s="79" t="s">
        <v>18</v>
      </c>
      <c r="H836" s="80"/>
      <c r="I836" s="81"/>
      <c r="J836" s="113">
        <f>J837</f>
        <v>260000</v>
      </c>
      <c r="K836" s="114"/>
    </row>
    <row r="837" spans="2:13" x14ac:dyDescent="0.2">
      <c r="B837" s="21"/>
      <c r="C837" s="22"/>
      <c r="D837" s="13"/>
      <c r="E837" s="13"/>
      <c r="F837" s="5"/>
      <c r="G837" s="69" t="s">
        <v>7</v>
      </c>
      <c r="H837" s="70"/>
      <c r="I837" s="71"/>
      <c r="J837" s="161">
        <f>J838</f>
        <v>260000</v>
      </c>
      <c r="K837" s="162"/>
    </row>
    <row r="838" spans="2:13" x14ac:dyDescent="0.2">
      <c r="B838" s="21"/>
      <c r="C838" s="22"/>
      <c r="D838" s="13"/>
      <c r="E838" s="13"/>
      <c r="F838" s="5">
        <v>6050</v>
      </c>
      <c r="G838" s="115" t="s">
        <v>20</v>
      </c>
      <c r="H838" s="115"/>
      <c r="I838" s="115"/>
      <c r="J838" s="109">
        <f>SUM(J839:K840)</f>
        <v>260000</v>
      </c>
      <c r="K838" s="109"/>
    </row>
    <row r="839" spans="2:13" ht="15" customHeight="1" x14ac:dyDescent="0.2">
      <c r="B839" s="21"/>
      <c r="C839" s="22"/>
      <c r="D839" s="13"/>
      <c r="E839" s="13"/>
      <c r="F839" s="5"/>
      <c r="G839" s="117" t="s">
        <v>362</v>
      </c>
      <c r="H839" s="117"/>
      <c r="I839" s="117"/>
      <c r="J839" s="163">
        <v>180000</v>
      </c>
      <c r="K839" s="164"/>
    </row>
    <row r="840" spans="2:13" ht="23.45" customHeight="1" x14ac:dyDescent="0.2">
      <c r="B840" s="21"/>
      <c r="C840" s="22"/>
      <c r="D840" s="13"/>
      <c r="E840" s="13"/>
      <c r="F840" s="5"/>
      <c r="G840" s="117" t="s">
        <v>294</v>
      </c>
      <c r="H840" s="117"/>
      <c r="I840" s="117"/>
      <c r="J840" s="116">
        <v>80000</v>
      </c>
      <c r="K840" s="116"/>
      <c r="M840" s="3"/>
    </row>
    <row r="841" spans="2:13" s="6" customFormat="1" x14ac:dyDescent="0.2">
      <c r="B841" s="120" t="s">
        <v>267</v>
      </c>
      <c r="C841" s="121"/>
      <c r="D841" s="37" t="s">
        <v>0</v>
      </c>
      <c r="E841" s="37"/>
      <c r="F841" s="37" t="s">
        <v>0</v>
      </c>
      <c r="G841" s="110" t="s">
        <v>268</v>
      </c>
      <c r="H841" s="111"/>
      <c r="I841" s="112"/>
      <c r="J841" s="122">
        <f>J842+J846</f>
        <v>1764000</v>
      </c>
      <c r="K841" s="123"/>
    </row>
    <row r="842" spans="2:13" x14ac:dyDescent="0.2">
      <c r="B842" s="21"/>
      <c r="C842" s="22"/>
      <c r="D842" s="13">
        <v>92605</v>
      </c>
      <c r="E842" s="13"/>
      <c r="F842" s="13"/>
      <c r="G842" s="69" t="s">
        <v>295</v>
      </c>
      <c r="H842" s="70"/>
      <c r="I842" s="71"/>
      <c r="J842" s="61">
        <f>J843</f>
        <v>160000</v>
      </c>
      <c r="K842" s="62"/>
    </row>
    <row r="843" spans="2:13" x14ac:dyDescent="0.2">
      <c r="B843" s="21"/>
      <c r="C843" s="22"/>
      <c r="D843" s="13"/>
      <c r="E843" s="13"/>
      <c r="F843" s="13"/>
      <c r="G843" s="76" t="s">
        <v>5</v>
      </c>
      <c r="H843" s="77"/>
      <c r="I843" s="78"/>
      <c r="J843" s="82">
        <f>J844</f>
        <v>160000</v>
      </c>
      <c r="K843" s="83"/>
    </row>
    <row r="844" spans="2:13" x14ac:dyDescent="0.2">
      <c r="B844" s="21"/>
      <c r="C844" s="22"/>
      <c r="D844" s="13"/>
      <c r="E844" s="13"/>
      <c r="F844" s="13"/>
      <c r="G844" s="69" t="s">
        <v>296</v>
      </c>
      <c r="H844" s="70"/>
      <c r="I844" s="71"/>
      <c r="J844" s="61">
        <f>J845</f>
        <v>160000</v>
      </c>
      <c r="K844" s="62"/>
    </row>
    <row r="845" spans="2:13" ht="26.25" customHeight="1" x14ac:dyDescent="0.2">
      <c r="B845" s="21"/>
      <c r="C845" s="22"/>
      <c r="D845" s="13"/>
      <c r="E845" s="13"/>
      <c r="F845" s="13">
        <v>2820</v>
      </c>
      <c r="G845" s="69" t="s">
        <v>297</v>
      </c>
      <c r="H845" s="70"/>
      <c r="I845" s="71"/>
      <c r="J845" s="61">
        <v>160000</v>
      </c>
      <c r="K845" s="62"/>
    </row>
    <row r="846" spans="2:13" x14ac:dyDescent="0.2">
      <c r="B846" s="118" t="s">
        <v>0</v>
      </c>
      <c r="C846" s="119"/>
      <c r="D846" s="13" t="s">
        <v>269</v>
      </c>
      <c r="E846" s="13"/>
      <c r="F846" s="13" t="s">
        <v>0</v>
      </c>
      <c r="G846" s="69" t="s">
        <v>56</v>
      </c>
      <c r="H846" s="70"/>
      <c r="I846" s="71"/>
      <c r="J846" s="61">
        <f>J847+J855</f>
        <v>1604000</v>
      </c>
      <c r="K846" s="62"/>
    </row>
    <row r="847" spans="2:13" x14ac:dyDescent="0.2">
      <c r="B847" s="21"/>
      <c r="C847" s="22"/>
      <c r="D847" s="13"/>
      <c r="E847" s="13"/>
      <c r="F847" s="13"/>
      <c r="G847" s="76" t="s">
        <v>5</v>
      </c>
      <c r="H847" s="77"/>
      <c r="I847" s="78"/>
      <c r="J847" s="82">
        <f>J849</f>
        <v>54000</v>
      </c>
      <c r="K847" s="83"/>
    </row>
    <row r="848" spans="2:13" x14ac:dyDescent="0.2">
      <c r="B848" s="21"/>
      <c r="C848" s="22"/>
      <c r="D848" s="13"/>
      <c r="E848" s="13"/>
      <c r="F848" s="13"/>
      <c r="G848" s="89" t="s">
        <v>284</v>
      </c>
      <c r="H848" s="90"/>
      <c r="I848" s="91"/>
      <c r="J848" s="63">
        <f>J849</f>
        <v>54000</v>
      </c>
      <c r="K848" s="64"/>
    </row>
    <row r="849" spans="2:13" x14ac:dyDescent="0.2">
      <c r="B849" s="21"/>
      <c r="C849" s="22"/>
      <c r="D849" s="13"/>
      <c r="E849" s="13"/>
      <c r="F849" s="13"/>
      <c r="G849" s="69" t="s">
        <v>272</v>
      </c>
      <c r="H849" s="70"/>
      <c r="I849" s="71"/>
      <c r="J849" s="61">
        <f>J850+J854+J853</f>
        <v>54000</v>
      </c>
      <c r="K849" s="62"/>
    </row>
    <row r="850" spans="2:13" x14ac:dyDescent="0.2">
      <c r="B850" s="118" t="s">
        <v>0</v>
      </c>
      <c r="C850" s="119"/>
      <c r="D850" s="13" t="s">
        <v>0</v>
      </c>
      <c r="E850" s="104"/>
      <c r="F850" s="13" t="s">
        <v>30</v>
      </c>
      <c r="G850" s="69" t="s">
        <v>31</v>
      </c>
      <c r="H850" s="70"/>
      <c r="I850" s="71"/>
      <c r="J850" s="61">
        <v>16000</v>
      </c>
      <c r="K850" s="62"/>
    </row>
    <row r="851" spans="2:13" x14ac:dyDescent="0.2">
      <c r="B851" s="21"/>
      <c r="C851" s="22"/>
      <c r="D851" s="13"/>
      <c r="E851" s="105"/>
      <c r="F851" s="13"/>
      <c r="G851" s="86" t="s">
        <v>49</v>
      </c>
      <c r="H851" s="87"/>
      <c r="I851" s="88"/>
      <c r="J851" s="74">
        <f>J852</f>
        <v>10000</v>
      </c>
      <c r="K851" s="75"/>
    </row>
    <row r="852" spans="2:13" ht="24" customHeight="1" x14ac:dyDescent="0.2">
      <c r="B852" s="21"/>
      <c r="C852" s="22"/>
      <c r="D852" s="13"/>
      <c r="E852" s="105"/>
      <c r="F852" s="13"/>
      <c r="G852" s="58" t="s">
        <v>363</v>
      </c>
      <c r="H852" s="59"/>
      <c r="I852" s="60"/>
      <c r="J852" s="72">
        <v>10000</v>
      </c>
      <c r="K852" s="73"/>
    </row>
    <row r="853" spans="2:13" x14ac:dyDescent="0.2">
      <c r="B853" s="21"/>
      <c r="C853" s="22"/>
      <c r="D853" s="13"/>
      <c r="E853" s="105"/>
      <c r="F853" s="13">
        <v>4260</v>
      </c>
      <c r="G853" s="69" t="s">
        <v>67</v>
      </c>
      <c r="H853" s="70"/>
      <c r="I853" s="71"/>
      <c r="J853" s="63">
        <v>20000</v>
      </c>
      <c r="K853" s="64"/>
    </row>
    <row r="854" spans="2:13" x14ac:dyDescent="0.2">
      <c r="B854" s="118" t="s">
        <v>0</v>
      </c>
      <c r="C854" s="119"/>
      <c r="D854" s="13" t="s">
        <v>0</v>
      </c>
      <c r="E854" s="106"/>
      <c r="F854" s="13" t="s">
        <v>32</v>
      </c>
      <c r="G854" s="69" t="s">
        <v>33</v>
      </c>
      <c r="H854" s="70"/>
      <c r="I854" s="71"/>
      <c r="J854" s="98">
        <v>18000</v>
      </c>
      <c r="K854" s="99"/>
    </row>
    <row r="855" spans="2:13" x14ac:dyDescent="0.2">
      <c r="B855" s="21"/>
      <c r="C855" s="22"/>
      <c r="D855" s="13"/>
      <c r="E855" s="13"/>
      <c r="F855" s="13"/>
      <c r="G855" s="79" t="s">
        <v>18</v>
      </c>
      <c r="H855" s="80"/>
      <c r="I855" s="81"/>
      <c r="J855" s="84">
        <f>J856</f>
        <v>1550000</v>
      </c>
      <c r="K855" s="85"/>
    </row>
    <row r="856" spans="2:13" x14ac:dyDescent="0.2">
      <c r="B856" s="21"/>
      <c r="C856" s="22"/>
      <c r="D856" s="13"/>
      <c r="E856" s="13"/>
      <c r="F856" s="13"/>
      <c r="G856" s="69" t="s">
        <v>7</v>
      </c>
      <c r="H856" s="70"/>
      <c r="I856" s="71"/>
      <c r="J856" s="61">
        <f>J857</f>
        <v>1550000</v>
      </c>
      <c r="K856" s="62"/>
    </row>
    <row r="857" spans="2:13" x14ac:dyDescent="0.2">
      <c r="B857" s="118" t="s">
        <v>0</v>
      </c>
      <c r="C857" s="119"/>
      <c r="D857" s="13" t="s">
        <v>0</v>
      </c>
      <c r="E857" s="33"/>
      <c r="F857" s="13" t="s">
        <v>19</v>
      </c>
      <c r="G857" s="69" t="s">
        <v>20</v>
      </c>
      <c r="H857" s="70"/>
      <c r="I857" s="71"/>
      <c r="J857" s="61">
        <f>J858+J859+J860+J861</f>
        <v>1550000</v>
      </c>
      <c r="K857" s="62"/>
    </row>
    <row r="858" spans="2:13" ht="24" customHeight="1" x14ac:dyDescent="0.2">
      <c r="B858" s="118"/>
      <c r="C858" s="119"/>
      <c r="D858" s="13"/>
      <c r="E858" s="40"/>
      <c r="F858" s="13"/>
      <c r="G858" s="58" t="s">
        <v>365</v>
      </c>
      <c r="H858" s="59"/>
      <c r="I858" s="60"/>
      <c r="J858" s="72">
        <v>55000</v>
      </c>
      <c r="K858" s="73"/>
    </row>
    <row r="859" spans="2:13" ht="21.6" customHeight="1" x14ac:dyDescent="0.2">
      <c r="B859" s="21"/>
      <c r="C859" s="22"/>
      <c r="D859" s="13"/>
      <c r="E859" s="40"/>
      <c r="F859" s="13"/>
      <c r="G859" s="58" t="s">
        <v>291</v>
      </c>
      <c r="H859" s="59"/>
      <c r="I859" s="60"/>
      <c r="J859" s="72">
        <v>295000</v>
      </c>
      <c r="K859" s="73"/>
    </row>
    <row r="860" spans="2:13" ht="36.75" customHeight="1" x14ac:dyDescent="0.2">
      <c r="B860" s="21"/>
      <c r="C860" s="22"/>
      <c r="D860" s="13"/>
      <c r="E860" s="40"/>
      <c r="F860" s="13"/>
      <c r="G860" s="58" t="s">
        <v>364</v>
      </c>
      <c r="H860" s="59"/>
      <c r="I860" s="60"/>
      <c r="J860" s="72">
        <v>300000</v>
      </c>
      <c r="K860" s="73"/>
    </row>
    <row r="861" spans="2:13" ht="48" customHeight="1" x14ac:dyDescent="0.2">
      <c r="B861" s="21"/>
      <c r="C861" s="22"/>
      <c r="D861" s="13"/>
      <c r="E861" s="24"/>
      <c r="F861" s="13"/>
      <c r="G861" s="58" t="s">
        <v>314</v>
      </c>
      <c r="H861" s="59"/>
      <c r="I861" s="60"/>
      <c r="J861" s="72">
        <v>900000</v>
      </c>
      <c r="K861" s="73"/>
    </row>
    <row r="862" spans="2:13" ht="10.15" customHeight="1" x14ac:dyDescent="0.2">
      <c r="B862" s="167" t="s">
        <v>270</v>
      </c>
      <c r="C862" s="167"/>
      <c r="D862" s="167"/>
      <c r="E862" s="167"/>
      <c r="F862" s="167"/>
      <c r="G862" s="167"/>
      <c r="H862" s="167"/>
      <c r="I862" s="167"/>
      <c r="J862" s="168">
        <f>J9+J37+J44+J54+J100+J112+J156+J162+J237+J248+J259+J302+J307+J314+J507+J527+J642+J652+J739+J816+J841</f>
        <v>58808800.000000007</v>
      </c>
      <c r="K862" s="168"/>
      <c r="M862" s="3"/>
    </row>
    <row r="863" spans="2:13" x14ac:dyDescent="0.2">
      <c r="B863" s="14"/>
      <c r="C863" s="14"/>
      <c r="D863" s="14"/>
      <c r="E863" s="14"/>
      <c r="F863" s="14"/>
      <c r="G863" s="15"/>
      <c r="H863" s="15"/>
      <c r="I863" s="3"/>
      <c r="J863" s="3"/>
    </row>
    <row r="864" spans="2:13" x14ac:dyDescent="0.2">
      <c r="B864" s="14"/>
      <c r="C864" s="14"/>
      <c r="D864" s="14"/>
      <c r="E864" s="14"/>
      <c r="F864" s="14"/>
      <c r="G864" s="15"/>
      <c r="H864" s="15"/>
      <c r="I864" s="3"/>
    </row>
    <row r="865" spans="2:13" x14ac:dyDescent="0.2">
      <c r="B865" s="14"/>
      <c r="C865" s="14"/>
      <c r="D865" s="14"/>
      <c r="E865" s="14"/>
      <c r="F865" s="14"/>
      <c r="G865" s="15"/>
      <c r="H865" s="15"/>
      <c r="I865" s="1"/>
    </row>
    <row r="866" spans="2:13" x14ac:dyDescent="0.2">
      <c r="B866" s="14"/>
      <c r="C866" s="14"/>
      <c r="D866" s="14"/>
      <c r="E866" s="14"/>
      <c r="F866" s="14"/>
      <c r="G866" s="15"/>
      <c r="H866" s="15"/>
      <c r="I866" s="1"/>
    </row>
    <row r="867" spans="2:13" x14ac:dyDescent="0.2">
      <c r="I867" s="1"/>
    </row>
    <row r="868" spans="2:13" x14ac:dyDescent="0.2">
      <c r="J868" s="165"/>
      <c r="K868" s="165"/>
      <c r="M868" s="3"/>
    </row>
    <row r="869" spans="2:13" x14ac:dyDescent="0.2">
      <c r="I869" s="9"/>
      <c r="J869" s="165"/>
      <c r="K869" s="166"/>
    </row>
    <row r="870" spans="2:13" x14ac:dyDescent="0.2">
      <c r="I870" s="8"/>
      <c r="J870" s="165"/>
      <c r="K870" s="165"/>
    </row>
    <row r="872" spans="2:13" x14ac:dyDescent="0.2">
      <c r="I872" s="9"/>
      <c r="K872" s="3"/>
    </row>
    <row r="873" spans="2:13" x14ac:dyDescent="0.2">
      <c r="K873" s="3"/>
    </row>
  </sheetData>
  <mergeCells count="2126">
    <mergeCell ref="G565:I565"/>
    <mergeCell ref="G614:I614"/>
    <mergeCell ref="G637:I637"/>
    <mergeCell ref="G640:I640"/>
    <mergeCell ref="J195:K195"/>
    <mergeCell ref="J363:K363"/>
    <mergeCell ref="J351:K351"/>
    <mergeCell ref="G362:I362"/>
    <mergeCell ref="J362:K362"/>
    <mergeCell ref="G390:I390"/>
    <mergeCell ref="J390:K390"/>
    <mergeCell ref="G376:I376"/>
    <mergeCell ref="J592:K592"/>
    <mergeCell ref="J478:K478"/>
    <mergeCell ref="G478:I478"/>
    <mergeCell ref="G393:I393"/>
    <mergeCell ref="J393:K393"/>
    <mergeCell ref="J233:K233"/>
    <mergeCell ref="G212:I212"/>
    <mergeCell ref="J212:K212"/>
    <mergeCell ref="G213:I213"/>
    <mergeCell ref="G580:I580"/>
    <mergeCell ref="J580:K580"/>
    <mergeCell ref="J514:K514"/>
    <mergeCell ref="G505:I505"/>
    <mergeCell ref="J505:K505"/>
    <mergeCell ref="G506:I506"/>
    <mergeCell ref="J506:K506"/>
    <mergeCell ref="J230:K230"/>
    <mergeCell ref="G833:I833"/>
    <mergeCell ref="G832:I832"/>
    <mergeCell ref="G834:I834"/>
    <mergeCell ref="G826:I826"/>
    <mergeCell ref="G828:I828"/>
    <mergeCell ref="J829:K829"/>
    <mergeCell ref="G813:I813"/>
    <mergeCell ref="J814:K814"/>
    <mergeCell ref="J813:K813"/>
    <mergeCell ref="G810:I810"/>
    <mergeCell ref="J589:K589"/>
    <mergeCell ref="J238:K238"/>
    <mergeCell ref="J226:K226"/>
    <mergeCell ref="J227:K227"/>
    <mergeCell ref="G224:I224"/>
    <mergeCell ref="G225:I225"/>
    <mergeCell ref="J224:K224"/>
    <mergeCell ref="J225:K225"/>
    <mergeCell ref="G809:I809"/>
    <mergeCell ref="J806:K806"/>
    <mergeCell ref="J278:K278"/>
    <mergeCell ref="J376:K376"/>
    <mergeCell ref="G610:I610"/>
    <mergeCell ref="G460:I460"/>
    <mergeCell ref="G461:I461"/>
    <mergeCell ref="G463:I463"/>
    <mergeCell ref="G464:I464"/>
    <mergeCell ref="J463:K463"/>
    <mergeCell ref="G513:I513"/>
    <mergeCell ref="G278:I278"/>
    <mergeCell ref="G273:I273"/>
    <mergeCell ref="J273:K273"/>
    <mergeCell ref="B4:D4"/>
    <mergeCell ref="B769:C769"/>
    <mergeCell ref="G769:I769"/>
    <mergeCell ref="J769:K769"/>
    <mergeCell ref="G770:I770"/>
    <mergeCell ref="J770:K770"/>
    <mergeCell ref="G771:I771"/>
    <mergeCell ref="J771:K771"/>
    <mergeCell ref="G776:I776"/>
    <mergeCell ref="J776:K776"/>
    <mergeCell ref="B777:C777"/>
    <mergeCell ref="G777:I777"/>
    <mergeCell ref="J777:K777"/>
    <mergeCell ref="J283:K283"/>
    <mergeCell ref="G283:I283"/>
    <mergeCell ref="G285:I285"/>
    <mergeCell ref="J712:K712"/>
    <mergeCell ref="G719:I719"/>
    <mergeCell ref="G746:I746"/>
    <mergeCell ref="J746:K746"/>
    <mergeCell ref="J566:K566"/>
    <mergeCell ref="G608:I608"/>
    <mergeCell ref="J608:K608"/>
    <mergeCell ref="G754:I754"/>
    <mergeCell ref="G756:I756"/>
    <mergeCell ref="G757:I757"/>
    <mergeCell ref="G103:I103"/>
    <mergeCell ref="J57:K57"/>
    <mergeCell ref="J298:K298"/>
    <mergeCell ref="J611:K611"/>
    <mergeCell ref="G561:I561"/>
    <mergeCell ref="G562:I562"/>
    <mergeCell ref="G751:I751"/>
    <mergeCell ref="B768:C768"/>
    <mergeCell ref="G768:I768"/>
    <mergeCell ref="J768:K768"/>
    <mergeCell ref="B780:C780"/>
    <mergeCell ref="G780:I780"/>
    <mergeCell ref="J780:K780"/>
    <mergeCell ref="B785:C785"/>
    <mergeCell ref="E784:E786"/>
    <mergeCell ref="B778:C778"/>
    <mergeCell ref="J785:K785"/>
    <mergeCell ref="G789:I789"/>
    <mergeCell ref="J789:K789"/>
    <mergeCell ref="J747:K747"/>
    <mergeCell ref="G825:I825"/>
    <mergeCell ref="B816:C816"/>
    <mergeCell ref="G808:I808"/>
    <mergeCell ref="J804:K804"/>
    <mergeCell ref="J802:K802"/>
    <mergeCell ref="J781:K781"/>
    <mergeCell ref="J766:K766"/>
    <mergeCell ref="J764:K764"/>
    <mergeCell ref="G762:I762"/>
    <mergeCell ref="J762:K762"/>
    <mergeCell ref="B761:C761"/>
    <mergeCell ref="G761:I761"/>
    <mergeCell ref="J761:K761"/>
    <mergeCell ref="G765:I765"/>
    <mergeCell ref="J765:K765"/>
    <mergeCell ref="J801:K801"/>
    <mergeCell ref="E796:E799"/>
    <mergeCell ref="G797:I797"/>
    <mergeCell ref="J869:K869"/>
    <mergeCell ref="J870:K870"/>
    <mergeCell ref="J868:K868"/>
    <mergeCell ref="J816:K816"/>
    <mergeCell ref="G816:I816"/>
    <mergeCell ref="J818:K818"/>
    <mergeCell ref="J819:K819"/>
    <mergeCell ref="G501:I501"/>
    <mergeCell ref="J501:K501"/>
    <mergeCell ref="G493:I493"/>
    <mergeCell ref="J503:K503"/>
    <mergeCell ref="G496:I496"/>
    <mergeCell ref="G835:I835"/>
    <mergeCell ref="G625:I625"/>
    <mergeCell ref="G626:I626"/>
    <mergeCell ref="G627:I627"/>
    <mergeCell ref="G805:I805"/>
    <mergeCell ref="G806:I806"/>
    <mergeCell ref="G807:I807"/>
    <mergeCell ref="J707:K707"/>
    <mergeCell ref="G712:I712"/>
    <mergeCell ref="J590:K590"/>
    <mergeCell ref="G592:I592"/>
    <mergeCell ref="J529:K529"/>
    <mergeCell ref="J531:K531"/>
    <mergeCell ref="J525:K525"/>
    <mergeCell ref="B862:I862"/>
    <mergeCell ref="J862:K862"/>
    <mergeCell ref="J825:K825"/>
    <mergeCell ref="B817:C817"/>
    <mergeCell ref="G817:I817"/>
    <mergeCell ref="J548:K548"/>
    <mergeCell ref="J578:K578"/>
    <mergeCell ref="G364:I364"/>
    <mergeCell ref="G449:I449"/>
    <mergeCell ref="J449:K449"/>
    <mergeCell ref="J242:K242"/>
    <mergeCell ref="G239:I239"/>
    <mergeCell ref="G242:I242"/>
    <mergeCell ref="J248:K248"/>
    <mergeCell ref="G568:I568"/>
    <mergeCell ref="J568:K568"/>
    <mergeCell ref="G578:I578"/>
    <mergeCell ref="G519:I519"/>
    <mergeCell ref="G525:I525"/>
    <mergeCell ref="G354:I354"/>
    <mergeCell ref="J354:K354"/>
    <mergeCell ref="G323:I323"/>
    <mergeCell ref="J323:K323"/>
    <mergeCell ref="G482:I482"/>
    <mergeCell ref="J482:K482"/>
    <mergeCell ref="G518:I518"/>
    <mergeCell ref="J518:K518"/>
    <mergeCell ref="J443:K443"/>
    <mergeCell ref="G310:I310"/>
    <mergeCell ref="J310:K310"/>
    <mergeCell ref="J381:K381"/>
    <mergeCell ref="G381:I381"/>
    <mergeCell ref="G577:I577"/>
    <mergeCell ref="J577:K577"/>
    <mergeCell ref="J550:K550"/>
    <mergeCell ref="J379:K379"/>
    <mergeCell ref="G378:I378"/>
    <mergeCell ref="J377:K377"/>
    <mergeCell ref="B793:C793"/>
    <mergeCell ref="B796:C796"/>
    <mergeCell ref="B791:C791"/>
    <mergeCell ref="B792:C792"/>
    <mergeCell ref="E791:E793"/>
    <mergeCell ref="B786:C786"/>
    <mergeCell ref="G786:I786"/>
    <mergeCell ref="J786:K786"/>
    <mergeCell ref="G670:I670"/>
    <mergeCell ref="G662:I662"/>
    <mergeCell ref="G690:I690"/>
    <mergeCell ref="G691:I691"/>
    <mergeCell ref="G701:I701"/>
    <mergeCell ref="J464:K464"/>
    <mergeCell ref="G531:I531"/>
    <mergeCell ref="G758:I758"/>
    <mergeCell ref="G772:I772"/>
    <mergeCell ref="G773:I773"/>
    <mergeCell ref="G774:I774"/>
    <mergeCell ref="G775:I775"/>
    <mergeCell ref="G779:I779"/>
    <mergeCell ref="J716:K716"/>
    <mergeCell ref="G664:I664"/>
    <mergeCell ref="G778:I778"/>
    <mergeCell ref="J778:K778"/>
    <mergeCell ref="G783:I783"/>
    <mergeCell ref="G764:I764"/>
    <mergeCell ref="G766:I766"/>
    <mergeCell ref="G781:I781"/>
    <mergeCell ref="G767:I767"/>
    <mergeCell ref="J767:K767"/>
    <mergeCell ref="E753:E755"/>
    <mergeCell ref="B857:C857"/>
    <mergeCell ref="G857:I857"/>
    <mergeCell ref="J857:K857"/>
    <mergeCell ref="B846:C846"/>
    <mergeCell ref="G853:I853"/>
    <mergeCell ref="J853:K853"/>
    <mergeCell ref="J848:K848"/>
    <mergeCell ref="G846:I846"/>
    <mergeCell ref="J846:K846"/>
    <mergeCell ref="B850:C850"/>
    <mergeCell ref="G850:I850"/>
    <mergeCell ref="J850:K850"/>
    <mergeCell ref="B821:C821"/>
    <mergeCell ref="G821:I821"/>
    <mergeCell ref="J821:K821"/>
    <mergeCell ref="G842:I842"/>
    <mergeCell ref="B829:C829"/>
    <mergeCell ref="G829:I829"/>
    <mergeCell ref="J832:K832"/>
    <mergeCell ref="B841:C841"/>
    <mergeCell ref="G822:I822"/>
    <mergeCell ref="G823:I823"/>
    <mergeCell ref="J824:K824"/>
    <mergeCell ref="B854:C854"/>
    <mergeCell ref="G854:I854"/>
    <mergeCell ref="J854:K854"/>
    <mergeCell ref="G839:I839"/>
    <mergeCell ref="J839:K839"/>
    <mergeCell ref="G827:I827"/>
    <mergeCell ref="B824:C824"/>
    <mergeCell ref="G824:I824"/>
    <mergeCell ref="B825:C825"/>
    <mergeCell ref="J841:K841"/>
    <mergeCell ref="J835:K835"/>
    <mergeCell ref="J834:K834"/>
    <mergeCell ref="J833:K833"/>
    <mergeCell ref="B787:C787"/>
    <mergeCell ref="G787:I787"/>
    <mergeCell ref="J787:K787"/>
    <mergeCell ref="J795:K795"/>
    <mergeCell ref="J794:K794"/>
    <mergeCell ref="J788:K788"/>
    <mergeCell ref="J790:K790"/>
    <mergeCell ref="G795:I795"/>
    <mergeCell ref="G794:I794"/>
    <mergeCell ref="G788:I788"/>
    <mergeCell ref="J837:K837"/>
    <mergeCell ref="J817:K817"/>
    <mergeCell ref="B820:C820"/>
    <mergeCell ref="G820:I820"/>
    <mergeCell ref="J820:K820"/>
    <mergeCell ref="G818:I818"/>
    <mergeCell ref="G819:I819"/>
    <mergeCell ref="B803:C803"/>
    <mergeCell ref="G803:I803"/>
    <mergeCell ref="J803:K803"/>
    <mergeCell ref="B800:C800"/>
    <mergeCell ref="G800:I800"/>
    <mergeCell ref="J800:K800"/>
    <mergeCell ref="G801:I801"/>
    <mergeCell ref="G802:I802"/>
    <mergeCell ref="J797:K797"/>
    <mergeCell ref="G804:I804"/>
    <mergeCell ref="E803:E804"/>
    <mergeCell ref="G798:I798"/>
    <mergeCell ref="G799:I799"/>
    <mergeCell ref="G796:I796"/>
    <mergeCell ref="J796:K796"/>
    <mergeCell ref="J798:K798"/>
    <mergeCell ref="J799:K799"/>
    <mergeCell ref="J791:K791"/>
    <mergeCell ref="G792:I792"/>
    <mergeCell ref="J792:K792"/>
    <mergeCell ref="B763:C763"/>
    <mergeCell ref="G763:I763"/>
    <mergeCell ref="J763:K763"/>
    <mergeCell ref="B767:C767"/>
    <mergeCell ref="J743:K743"/>
    <mergeCell ref="G745:I745"/>
    <mergeCell ref="J745:K745"/>
    <mergeCell ref="B753:C753"/>
    <mergeCell ref="G753:I753"/>
    <mergeCell ref="J760:K760"/>
    <mergeCell ref="B750:C750"/>
    <mergeCell ref="G750:I750"/>
    <mergeCell ref="J750:K750"/>
    <mergeCell ref="G752:I752"/>
    <mergeCell ref="B755:C755"/>
    <mergeCell ref="G755:I755"/>
    <mergeCell ref="J755:K755"/>
    <mergeCell ref="J753:K753"/>
    <mergeCell ref="G759:I759"/>
    <mergeCell ref="G760:I760"/>
    <mergeCell ref="J759:K759"/>
    <mergeCell ref="J752:K752"/>
    <mergeCell ref="E748:E750"/>
    <mergeCell ref="B748:C748"/>
    <mergeCell ref="G748:I748"/>
    <mergeCell ref="J748:K748"/>
    <mergeCell ref="B749:C749"/>
    <mergeCell ref="G749:I749"/>
    <mergeCell ref="G747:I747"/>
    <mergeCell ref="J749:K749"/>
    <mergeCell ref="J726:K726"/>
    <mergeCell ref="B731:C731"/>
    <mergeCell ref="G731:I731"/>
    <mergeCell ref="B732:C732"/>
    <mergeCell ref="G732:I732"/>
    <mergeCell ref="J732:K732"/>
    <mergeCell ref="B729:C729"/>
    <mergeCell ref="G729:I729"/>
    <mergeCell ref="J729:K729"/>
    <mergeCell ref="B735:C735"/>
    <mergeCell ref="G735:I735"/>
    <mergeCell ref="B744:C744"/>
    <mergeCell ref="G744:I744"/>
    <mergeCell ref="J744:K744"/>
    <mergeCell ref="B739:C739"/>
    <mergeCell ref="G739:I739"/>
    <mergeCell ref="J739:K739"/>
    <mergeCell ref="B737:C737"/>
    <mergeCell ref="G737:I737"/>
    <mergeCell ref="J737:K737"/>
    <mergeCell ref="B738:C738"/>
    <mergeCell ref="G738:I738"/>
    <mergeCell ref="J738:K738"/>
    <mergeCell ref="B740:C740"/>
    <mergeCell ref="G740:I740"/>
    <mergeCell ref="J740:K740"/>
    <mergeCell ref="G741:I741"/>
    <mergeCell ref="G742:I742"/>
    <mergeCell ref="J742:K742"/>
    <mergeCell ref="J741:K741"/>
    <mergeCell ref="B743:C743"/>
    <mergeCell ref="G743:I743"/>
    <mergeCell ref="B721:C721"/>
    <mergeCell ref="G721:I721"/>
    <mergeCell ref="J721:K721"/>
    <mergeCell ref="B722:C722"/>
    <mergeCell ref="G722:I722"/>
    <mergeCell ref="B736:C736"/>
    <mergeCell ref="G736:I736"/>
    <mergeCell ref="J736:K736"/>
    <mergeCell ref="B733:C733"/>
    <mergeCell ref="G733:I733"/>
    <mergeCell ref="J733:K733"/>
    <mergeCell ref="B734:C734"/>
    <mergeCell ref="G734:I734"/>
    <mergeCell ref="J734:K734"/>
    <mergeCell ref="B730:C730"/>
    <mergeCell ref="G730:I730"/>
    <mergeCell ref="J730:K730"/>
    <mergeCell ref="B725:C725"/>
    <mergeCell ref="G725:I725"/>
    <mergeCell ref="J725:K725"/>
    <mergeCell ref="B728:C728"/>
    <mergeCell ref="G728:I728"/>
    <mergeCell ref="G727:I727"/>
    <mergeCell ref="B726:C726"/>
    <mergeCell ref="G726:I726"/>
    <mergeCell ref="J722:K722"/>
    <mergeCell ref="B723:C723"/>
    <mergeCell ref="G723:I723"/>
    <mergeCell ref="J723:K723"/>
    <mergeCell ref="B724:C724"/>
    <mergeCell ref="G724:I724"/>
    <mergeCell ref="J731:K731"/>
    <mergeCell ref="B710:C710"/>
    <mergeCell ref="G710:I710"/>
    <mergeCell ref="J710:K710"/>
    <mergeCell ref="B714:C714"/>
    <mergeCell ref="G714:I714"/>
    <mergeCell ref="J714:K714"/>
    <mergeCell ref="J720:K720"/>
    <mergeCell ref="J724:K724"/>
    <mergeCell ref="J727:K727"/>
    <mergeCell ref="B705:C705"/>
    <mergeCell ref="G705:I705"/>
    <mergeCell ref="J705:K705"/>
    <mergeCell ref="B709:C709"/>
    <mergeCell ref="G709:I709"/>
    <mergeCell ref="J709:K709"/>
    <mergeCell ref="J706:K706"/>
    <mergeCell ref="J713:K713"/>
    <mergeCell ref="J711:K711"/>
    <mergeCell ref="J708:K708"/>
    <mergeCell ref="G706:I706"/>
    <mergeCell ref="G708:I708"/>
    <mergeCell ref="G711:I711"/>
    <mergeCell ref="G713:I713"/>
    <mergeCell ref="G716:I716"/>
    <mergeCell ref="G717:I717"/>
    <mergeCell ref="G720:I720"/>
    <mergeCell ref="J719:K719"/>
    <mergeCell ref="B715:C715"/>
    <mergeCell ref="G715:I715"/>
    <mergeCell ref="J715:K715"/>
    <mergeCell ref="B718:C718"/>
    <mergeCell ref="G718:I718"/>
    <mergeCell ref="G707:I707"/>
    <mergeCell ref="B704:C704"/>
    <mergeCell ref="G704:I704"/>
    <mergeCell ref="J704:K704"/>
    <mergeCell ref="B699:C699"/>
    <mergeCell ref="G699:I699"/>
    <mergeCell ref="J699:K699"/>
    <mergeCell ref="B698:C698"/>
    <mergeCell ref="G698:I698"/>
    <mergeCell ref="J698:K698"/>
    <mergeCell ref="B702:C702"/>
    <mergeCell ref="G702:I702"/>
    <mergeCell ref="J702:K702"/>
    <mergeCell ref="B696:C696"/>
    <mergeCell ref="G696:I696"/>
    <mergeCell ref="J696:K696"/>
    <mergeCell ref="B697:C697"/>
    <mergeCell ref="G697:I697"/>
    <mergeCell ref="J697:K697"/>
    <mergeCell ref="J700:K700"/>
    <mergeCell ref="G700:I700"/>
    <mergeCell ref="G703:I703"/>
    <mergeCell ref="B694:C694"/>
    <mergeCell ref="G694:I694"/>
    <mergeCell ref="J694:K694"/>
    <mergeCell ref="B695:C695"/>
    <mergeCell ref="G695:I695"/>
    <mergeCell ref="J695:K695"/>
    <mergeCell ref="B687:C687"/>
    <mergeCell ref="G687:I687"/>
    <mergeCell ref="J687:K687"/>
    <mergeCell ref="B688:C688"/>
    <mergeCell ref="G688:I688"/>
    <mergeCell ref="J688:K688"/>
    <mergeCell ref="B682:C682"/>
    <mergeCell ref="G682:I682"/>
    <mergeCell ref="J682:K682"/>
    <mergeCell ref="B686:C686"/>
    <mergeCell ref="G686:I686"/>
    <mergeCell ref="J686:K686"/>
    <mergeCell ref="J689:K689"/>
    <mergeCell ref="J693:K693"/>
    <mergeCell ref="G683:I683"/>
    <mergeCell ref="G685:I685"/>
    <mergeCell ref="G693:I693"/>
    <mergeCell ref="G689:I689"/>
    <mergeCell ref="J692:K692"/>
    <mergeCell ref="J683:K683"/>
    <mergeCell ref="J685:K685"/>
    <mergeCell ref="G684:I684"/>
    <mergeCell ref="J684:K684"/>
    <mergeCell ref="G692:I692"/>
    <mergeCell ref="B679:C679"/>
    <mergeCell ref="G679:I679"/>
    <mergeCell ref="J679:K679"/>
    <mergeCell ref="B677:C677"/>
    <mergeCell ref="G677:I677"/>
    <mergeCell ref="J677:K677"/>
    <mergeCell ref="B678:C678"/>
    <mergeCell ref="G678:I678"/>
    <mergeCell ref="J678:K678"/>
    <mergeCell ref="B681:C681"/>
    <mergeCell ref="G681:I681"/>
    <mergeCell ref="J681:K681"/>
    <mergeCell ref="B680:C680"/>
    <mergeCell ref="G680:I680"/>
    <mergeCell ref="J680:K680"/>
    <mergeCell ref="B666:C666"/>
    <mergeCell ref="G666:I666"/>
    <mergeCell ref="J666:K666"/>
    <mergeCell ref="G672:I672"/>
    <mergeCell ref="B667:C667"/>
    <mergeCell ref="G667:I667"/>
    <mergeCell ref="J667:K667"/>
    <mergeCell ref="B668:C668"/>
    <mergeCell ref="G668:I668"/>
    <mergeCell ref="J668:K668"/>
    <mergeCell ref="J672:K672"/>
    <mergeCell ref="B663:C663"/>
    <mergeCell ref="G663:I663"/>
    <mergeCell ref="J663:K663"/>
    <mergeCell ref="G665:I665"/>
    <mergeCell ref="B675:C675"/>
    <mergeCell ref="G675:I675"/>
    <mergeCell ref="J675:K675"/>
    <mergeCell ref="B676:C676"/>
    <mergeCell ref="G676:I676"/>
    <mergeCell ref="J676:K676"/>
    <mergeCell ref="B669:C669"/>
    <mergeCell ref="G669:I669"/>
    <mergeCell ref="J669:K669"/>
    <mergeCell ref="B674:C674"/>
    <mergeCell ref="G674:I674"/>
    <mergeCell ref="J674:K674"/>
    <mergeCell ref="B671:C671"/>
    <mergeCell ref="G671:I671"/>
    <mergeCell ref="J671:K671"/>
    <mergeCell ref="B673:C673"/>
    <mergeCell ref="G673:I673"/>
    <mergeCell ref="J673:K673"/>
    <mergeCell ref="J665:K665"/>
    <mergeCell ref="J664:K664"/>
    <mergeCell ref="B652:C652"/>
    <mergeCell ref="G652:I652"/>
    <mergeCell ref="J652:K652"/>
    <mergeCell ref="B653:C653"/>
    <mergeCell ref="G653:I653"/>
    <mergeCell ref="J653:K653"/>
    <mergeCell ref="B659:C659"/>
    <mergeCell ref="G659:I659"/>
    <mergeCell ref="J659:K659"/>
    <mergeCell ref="G661:I661"/>
    <mergeCell ref="G655:I655"/>
    <mergeCell ref="J655:K655"/>
    <mergeCell ref="B657:C657"/>
    <mergeCell ref="G657:I657"/>
    <mergeCell ref="J657:K657"/>
    <mergeCell ref="B658:C658"/>
    <mergeCell ref="G658:I658"/>
    <mergeCell ref="J658:K658"/>
    <mergeCell ref="G660:I660"/>
    <mergeCell ref="G654:I654"/>
    <mergeCell ref="G656:I656"/>
    <mergeCell ref="J661:K661"/>
    <mergeCell ref="J660:K660"/>
    <mergeCell ref="J656:K656"/>
    <mergeCell ref="J654:K654"/>
    <mergeCell ref="B648:C648"/>
    <mergeCell ref="G648:I648"/>
    <mergeCell ref="J648:K648"/>
    <mergeCell ref="B651:C651"/>
    <mergeCell ref="G651:I651"/>
    <mergeCell ref="J651:K651"/>
    <mergeCell ref="G649:I649"/>
    <mergeCell ref="G650:I650"/>
    <mergeCell ref="B647:C647"/>
    <mergeCell ref="G647:I647"/>
    <mergeCell ref="J647:K647"/>
    <mergeCell ref="B642:C642"/>
    <mergeCell ref="G642:I642"/>
    <mergeCell ref="J642:K642"/>
    <mergeCell ref="B643:C643"/>
    <mergeCell ref="G643:I643"/>
    <mergeCell ref="J643:K643"/>
    <mergeCell ref="G645:I645"/>
    <mergeCell ref="G644:I644"/>
    <mergeCell ref="B646:C646"/>
    <mergeCell ref="G646:I646"/>
    <mergeCell ref="J646:K646"/>
    <mergeCell ref="B638:C638"/>
    <mergeCell ref="G638:I638"/>
    <mergeCell ref="J638:K638"/>
    <mergeCell ref="B639:C639"/>
    <mergeCell ref="G639:I639"/>
    <mergeCell ref="J639:K639"/>
    <mergeCell ref="B636:C636"/>
    <mergeCell ref="G636:I636"/>
    <mergeCell ref="J636:K636"/>
    <mergeCell ref="B632:C632"/>
    <mergeCell ref="G632:I632"/>
    <mergeCell ref="J632:K632"/>
    <mergeCell ref="B633:C633"/>
    <mergeCell ref="G633:I633"/>
    <mergeCell ref="J633:K633"/>
    <mergeCell ref="G635:I635"/>
    <mergeCell ref="J635:K635"/>
    <mergeCell ref="G617:I617"/>
    <mergeCell ref="J617:K617"/>
    <mergeCell ref="B619:C619"/>
    <mergeCell ref="G619:I619"/>
    <mergeCell ref="J619:K619"/>
    <mergeCell ref="J628:K628"/>
    <mergeCell ref="J621:K621"/>
    <mergeCell ref="B618:C618"/>
    <mergeCell ref="G618:I618"/>
    <mergeCell ref="J618:K618"/>
    <mergeCell ref="J623:K623"/>
    <mergeCell ref="G623:I623"/>
    <mergeCell ref="B620:C620"/>
    <mergeCell ref="G620:I620"/>
    <mergeCell ref="J620:K620"/>
    <mergeCell ref="B634:C634"/>
    <mergeCell ref="G634:I634"/>
    <mergeCell ref="J634:K634"/>
    <mergeCell ref="B596:C596"/>
    <mergeCell ref="G596:I596"/>
    <mergeCell ref="J596:K596"/>
    <mergeCell ref="B607:C607"/>
    <mergeCell ref="G607:I607"/>
    <mergeCell ref="J607:K607"/>
    <mergeCell ref="J597:K597"/>
    <mergeCell ref="B604:C604"/>
    <mergeCell ref="G604:I604"/>
    <mergeCell ref="J604:K604"/>
    <mergeCell ref="B605:C605"/>
    <mergeCell ref="G605:I605"/>
    <mergeCell ref="J605:K605"/>
    <mergeCell ref="B602:C602"/>
    <mergeCell ref="G602:I602"/>
    <mergeCell ref="J602:K602"/>
    <mergeCell ref="B603:C603"/>
    <mergeCell ref="B598:C598"/>
    <mergeCell ref="G598:I598"/>
    <mergeCell ref="J598:K598"/>
    <mergeCell ref="B599:C599"/>
    <mergeCell ref="G599:I599"/>
    <mergeCell ref="J599:K599"/>
    <mergeCell ref="B600:C600"/>
    <mergeCell ref="G600:I600"/>
    <mergeCell ref="B601:C601"/>
    <mergeCell ref="B606:C606"/>
    <mergeCell ref="G606:I606"/>
    <mergeCell ref="J606:K606"/>
    <mergeCell ref="B557:C557"/>
    <mergeCell ref="G557:I557"/>
    <mergeCell ref="J557:K557"/>
    <mergeCell ref="B554:C554"/>
    <mergeCell ref="G554:I554"/>
    <mergeCell ref="J554:K554"/>
    <mergeCell ref="B555:C555"/>
    <mergeCell ref="G555:I555"/>
    <mergeCell ref="J555:K555"/>
    <mergeCell ref="B583:C583"/>
    <mergeCell ref="G583:I583"/>
    <mergeCell ref="J583:K583"/>
    <mergeCell ref="J582:K582"/>
    <mergeCell ref="J581:K581"/>
    <mergeCell ref="G566:I566"/>
    <mergeCell ref="B595:C595"/>
    <mergeCell ref="G595:I595"/>
    <mergeCell ref="J595:K595"/>
    <mergeCell ref="G585:I585"/>
    <mergeCell ref="G586:I586"/>
    <mergeCell ref="B592:C592"/>
    <mergeCell ref="G581:I581"/>
    <mergeCell ref="G582:I582"/>
    <mergeCell ref="G572:I572"/>
    <mergeCell ref="J572:K572"/>
    <mergeCell ref="B594:C594"/>
    <mergeCell ref="G594:I594"/>
    <mergeCell ref="J594:K594"/>
    <mergeCell ref="B567:C567"/>
    <mergeCell ref="G567:I567"/>
    <mergeCell ref="J567:K567"/>
    <mergeCell ref="B568:C568"/>
    <mergeCell ref="B551:C551"/>
    <mergeCell ref="G551:I551"/>
    <mergeCell ref="J551:K551"/>
    <mergeCell ref="B548:C548"/>
    <mergeCell ref="G548:I548"/>
    <mergeCell ref="B579:C579"/>
    <mergeCell ref="G579:I579"/>
    <mergeCell ref="J579:K579"/>
    <mergeCell ref="B573:C573"/>
    <mergeCell ref="G573:I573"/>
    <mergeCell ref="J573:K573"/>
    <mergeCell ref="G576:I576"/>
    <mergeCell ref="J576:K576"/>
    <mergeCell ref="G575:I575"/>
    <mergeCell ref="B552:C552"/>
    <mergeCell ref="G552:I552"/>
    <mergeCell ref="J552:K552"/>
    <mergeCell ref="B553:C553"/>
    <mergeCell ref="G553:I553"/>
    <mergeCell ref="J553:K553"/>
    <mergeCell ref="B549:C549"/>
    <mergeCell ref="G549:I549"/>
    <mergeCell ref="J549:K549"/>
    <mergeCell ref="B558:C558"/>
    <mergeCell ref="G558:I558"/>
    <mergeCell ref="J558:K558"/>
    <mergeCell ref="B556:C556"/>
    <mergeCell ref="G556:I556"/>
    <mergeCell ref="J556:K556"/>
    <mergeCell ref="B550:C550"/>
    <mergeCell ref="G550:I550"/>
    <mergeCell ref="B572:C572"/>
    <mergeCell ref="B546:C546"/>
    <mergeCell ref="G546:I546"/>
    <mergeCell ref="J546:K546"/>
    <mergeCell ref="B547:C547"/>
    <mergeCell ref="G547:I547"/>
    <mergeCell ref="J547:K547"/>
    <mergeCell ref="B536:C536"/>
    <mergeCell ref="G536:I536"/>
    <mergeCell ref="J536:K536"/>
    <mergeCell ref="B539:C539"/>
    <mergeCell ref="G539:I539"/>
    <mergeCell ref="J539:K539"/>
    <mergeCell ref="B542:C542"/>
    <mergeCell ref="G542:I542"/>
    <mergeCell ref="J542:K542"/>
    <mergeCell ref="B543:C543"/>
    <mergeCell ref="G543:I543"/>
    <mergeCell ref="J543:K543"/>
    <mergeCell ref="B540:C540"/>
    <mergeCell ref="G540:I540"/>
    <mergeCell ref="B541:C541"/>
    <mergeCell ref="J540:K540"/>
    <mergeCell ref="G541:I541"/>
    <mergeCell ref="J541:K541"/>
    <mergeCell ref="B526:C526"/>
    <mergeCell ref="G526:I526"/>
    <mergeCell ref="J526:K526"/>
    <mergeCell ref="B523:C523"/>
    <mergeCell ref="G523:I523"/>
    <mergeCell ref="J523:K523"/>
    <mergeCell ref="B524:C524"/>
    <mergeCell ref="G524:I524"/>
    <mergeCell ref="J524:K524"/>
    <mergeCell ref="B520:C520"/>
    <mergeCell ref="G520:I520"/>
    <mergeCell ref="J520:K520"/>
    <mergeCell ref="B522:C522"/>
    <mergeCell ref="G522:I522"/>
    <mergeCell ref="J522:K522"/>
    <mergeCell ref="B544:C544"/>
    <mergeCell ref="G544:I544"/>
    <mergeCell ref="J544:K544"/>
    <mergeCell ref="B532:C532"/>
    <mergeCell ref="G532:I532"/>
    <mergeCell ref="J532:K532"/>
    <mergeCell ref="B533:C533"/>
    <mergeCell ref="G533:I533"/>
    <mergeCell ref="J533:K533"/>
    <mergeCell ref="B527:C527"/>
    <mergeCell ref="G527:I527"/>
    <mergeCell ref="J527:K527"/>
    <mergeCell ref="B528:C528"/>
    <mergeCell ref="G528:I528"/>
    <mergeCell ref="J528:K528"/>
    <mergeCell ref="G529:I529"/>
    <mergeCell ref="B525:C525"/>
    <mergeCell ref="B489:C489"/>
    <mergeCell ref="G489:I489"/>
    <mergeCell ref="J489:K489"/>
    <mergeCell ref="J515:K515"/>
    <mergeCell ref="G508:I508"/>
    <mergeCell ref="G497:I497"/>
    <mergeCell ref="G503:I503"/>
    <mergeCell ref="J504:K504"/>
    <mergeCell ref="J502:K502"/>
    <mergeCell ref="G504:I504"/>
    <mergeCell ref="G502:I502"/>
    <mergeCell ref="J493:K493"/>
    <mergeCell ref="B493:C493"/>
    <mergeCell ref="B503:C503"/>
    <mergeCell ref="G515:I515"/>
    <mergeCell ref="B513:C513"/>
    <mergeCell ref="G514:I514"/>
    <mergeCell ref="E493:E504"/>
    <mergeCell ref="J513:K513"/>
    <mergeCell ref="G510:I510"/>
    <mergeCell ref="G500:I500"/>
    <mergeCell ref="J500:K500"/>
    <mergeCell ref="G494:I494"/>
    <mergeCell ref="G495:I495"/>
    <mergeCell ref="G498:I498"/>
    <mergeCell ref="G499:I499"/>
    <mergeCell ref="B480:C480"/>
    <mergeCell ref="G480:I480"/>
    <mergeCell ref="J480:K480"/>
    <mergeCell ref="B484:C484"/>
    <mergeCell ref="G484:I484"/>
    <mergeCell ref="J484:K484"/>
    <mergeCell ref="B474:C474"/>
    <mergeCell ref="G474:I474"/>
    <mergeCell ref="J474:K474"/>
    <mergeCell ref="B475:C475"/>
    <mergeCell ref="G475:I475"/>
    <mergeCell ref="J475:K475"/>
    <mergeCell ref="E477:E479"/>
    <mergeCell ref="B471:C471"/>
    <mergeCell ref="G471:I471"/>
    <mergeCell ref="J471:K471"/>
    <mergeCell ref="B472:C472"/>
    <mergeCell ref="G472:I472"/>
    <mergeCell ref="J472:K472"/>
    <mergeCell ref="G476:I476"/>
    <mergeCell ref="J476:K476"/>
    <mergeCell ref="B479:C479"/>
    <mergeCell ref="G479:I479"/>
    <mergeCell ref="J479:K479"/>
    <mergeCell ref="B473:C473"/>
    <mergeCell ref="G473:I473"/>
    <mergeCell ref="J473:K473"/>
    <mergeCell ref="B477:C477"/>
    <mergeCell ref="G477:I477"/>
    <mergeCell ref="J477:K477"/>
    <mergeCell ref="B478:C478"/>
    <mergeCell ref="E469:E475"/>
    <mergeCell ref="B470:C470"/>
    <mergeCell ref="G470:I470"/>
    <mergeCell ref="J470:K470"/>
    <mergeCell ref="B462:C462"/>
    <mergeCell ref="G462:I462"/>
    <mergeCell ref="J462:K462"/>
    <mergeCell ref="B466:C466"/>
    <mergeCell ref="G466:I466"/>
    <mergeCell ref="J466:K466"/>
    <mergeCell ref="G465:I465"/>
    <mergeCell ref="G468:I468"/>
    <mergeCell ref="J465:K465"/>
    <mergeCell ref="J468:K468"/>
    <mergeCell ref="B459:C459"/>
    <mergeCell ref="G459:I459"/>
    <mergeCell ref="J459:K459"/>
    <mergeCell ref="B469:C469"/>
    <mergeCell ref="G469:I469"/>
    <mergeCell ref="J469:K469"/>
    <mergeCell ref="J461:K461"/>
    <mergeCell ref="J460:K460"/>
    <mergeCell ref="G467:I467"/>
    <mergeCell ref="J467:K467"/>
    <mergeCell ref="B450:C450"/>
    <mergeCell ref="G450:I450"/>
    <mergeCell ref="J450:K450"/>
    <mergeCell ref="B452:C452"/>
    <mergeCell ref="G452:I452"/>
    <mergeCell ref="J452:K452"/>
    <mergeCell ref="B453:C453"/>
    <mergeCell ref="G453:I453"/>
    <mergeCell ref="J453:K453"/>
    <mergeCell ref="B457:C457"/>
    <mergeCell ref="G457:I457"/>
    <mergeCell ref="J457:K457"/>
    <mergeCell ref="B458:C458"/>
    <mergeCell ref="G458:I458"/>
    <mergeCell ref="G455:I455"/>
    <mergeCell ref="J455:K455"/>
    <mergeCell ref="B451:C451"/>
    <mergeCell ref="G451:I451"/>
    <mergeCell ref="J451:K451"/>
    <mergeCell ref="B456:C456"/>
    <mergeCell ref="G456:I456"/>
    <mergeCell ref="J456:K456"/>
    <mergeCell ref="J458:K458"/>
    <mergeCell ref="E456:E458"/>
    <mergeCell ref="B454:C454"/>
    <mergeCell ref="G454:I454"/>
    <mergeCell ref="J454:K454"/>
    <mergeCell ref="E448:E454"/>
    <mergeCell ref="B427:C427"/>
    <mergeCell ref="G427:I427"/>
    <mergeCell ref="J427:K427"/>
    <mergeCell ref="B426:C426"/>
    <mergeCell ref="G426:I426"/>
    <mergeCell ref="J426:K426"/>
    <mergeCell ref="B445:C445"/>
    <mergeCell ref="G445:I445"/>
    <mergeCell ref="J445:K445"/>
    <mergeCell ref="B448:C448"/>
    <mergeCell ref="G448:I448"/>
    <mergeCell ref="J448:K448"/>
    <mergeCell ref="B432:C432"/>
    <mergeCell ref="G432:I432"/>
    <mergeCell ref="J432:K432"/>
    <mergeCell ref="G442:I442"/>
    <mergeCell ref="J442:K442"/>
    <mergeCell ref="G447:I447"/>
    <mergeCell ref="J447:K447"/>
    <mergeCell ref="G444:I444"/>
    <mergeCell ref="J444:K444"/>
    <mergeCell ref="B441:C441"/>
    <mergeCell ref="G441:I441"/>
    <mergeCell ref="J441:K441"/>
    <mergeCell ref="E431:E432"/>
    <mergeCell ref="B438:C438"/>
    <mergeCell ref="G438:I438"/>
    <mergeCell ref="J438:K438"/>
    <mergeCell ref="B433:C433"/>
    <mergeCell ref="B437:C437"/>
    <mergeCell ref="G437:I437"/>
    <mergeCell ref="J437:K437"/>
    <mergeCell ref="B419:C419"/>
    <mergeCell ref="G419:I419"/>
    <mergeCell ref="J419:K419"/>
    <mergeCell ref="B421:C421"/>
    <mergeCell ref="G421:I421"/>
    <mergeCell ref="J421:K421"/>
    <mergeCell ref="B415:C415"/>
    <mergeCell ref="G415:I415"/>
    <mergeCell ref="J415:K415"/>
    <mergeCell ref="B416:C416"/>
    <mergeCell ref="G416:I416"/>
    <mergeCell ref="J416:K416"/>
    <mergeCell ref="G418:I418"/>
    <mergeCell ref="J418:K418"/>
    <mergeCell ref="B417:C417"/>
    <mergeCell ref="G417:I417"/>
    <mergeCell ref="J417:K417"/>
    <mergeCell ref="E419:E426"/>
    <mergeCell ref="B424:C424"/>
    <mergeCell ref="G424:I424"/>
    <mergeCell ref="J424:K424"/>
    <mergeCell ref="B425:C425"/>
    <mergeCell ref="G425:I425"/>
    <mergeCell ref="J425:K425"/>
    <mergeCell ref="B422:C422"/>
    <mergeCell ref="G422:I422"/>
    <mergeCell ref="J422:K422"/>
    <mergeCell ref="B423:C423"/>
    <mergeCell ref="G423:I423"/>
    <mergeCell ref="J423:K423"/>
    <mergeCell ref="B413:C413"/>
    <mergeCell ref="G413:I413"/>
    <mergeCell ref="J413:K413"/>
    <mergeCell ref="B414:C414"/>
    <mergeCell ref="G414:I414"/>
    <mergeCell ref="J414:K414"/>
    <mergeCell ref="B409:C409"/>
    <mergeCell ref="G409:I409"/>
    <mergeCell ref="J409:K409"/>
    <mergeCell ref="B412:C412"/>
    <mergeCell ref="G412:I412"/>
    <mergeCell ref="J412:K412"/>
    <mergeCell ref="G411:I411"/>
    <mergeCell ref="J411:K411"/>
    <mergeCell ref="E412:E417"/>
    <mergeCell ref="B404:C404"/>
    <mergeCell ref="G404:I404"/>
    <mergeCell ref="J404:K404"/>
    <mergeCell ref="B405:C405"/>
    <mergeCell ref="G405:I405"/>
    <mergeCell ref="J405:K405"/>
    <mergeCell ref="G407:I407"/>
    <mergeCell ref="G408:I408"/>
    <mergeCell ref="J408:K408"/>
    <mergeCell ref="J407:K407"/>
    <mergeCell ref="B406:C406"/>
    <mergeCell ref="G406:I406"/>
    <mergeCell ref="J406:K406"/>
    <mergeCell ref="J410:K410"/>
    <mergeCell ref="B402:C402"/>
    <mergeCell ref="G402:I402"/>
    <mergeCell ref="J402:K402"/>
    <mergeCell ref="B403:C403"/>
    <mergeCell ref="G403:I403"/>
    <mergeCell ref="J403:K403"/>
    <mergeCell ref="B401:C401"/>
    <mergeCell ref="G401:I401"/>
    <mergeCell ref="J401:K401"/>
    <mergeCell ref="B398:C398"/>
    <mergeCell ref="G398:I398"/>
    <mergeCell ref="J398:K398"/>
    <mergeCell ref="B399:C399"/>
    <mergeCell ref="G399:I399"/>
    <mergeCell ref="J399:K399"/>
    <mergeCell ref="B396:C396"/>
    <mergeCell ref="G396:I396"/>
    <mergeCell ref="J396:K396"/>
    <mergeCell ref="B397:C397"/>
    <mergeCell ref="G397:I397"/>
    <mergeCell ref="J397:K397"/>
    <mergeCell ref="J400:K400"/>
    <mergeCell ref="B394:C394"/>
    <mergeCell ref="G394:I394"/>
    <mergeCell ref="J394:K394"/>
    <mergeCell ref="B395:C395"/>
    <mergeCell ref="G395:I395"/>
    <mergeCell ref="J395:K395"/>
    <mergeCell ref="E394:E405"/>
    <mergeCell ref="B400:C400"/>
    <mergeCell ref="G400:I400"/>
    <mergeCell ref="B392:C392"/>
    <mergeCell ref="G392:I392"/>
    <mergeCell ref="J392:K392"/>
    <mergeCell ref="B367:C367"/>
    <mergeCell ref="G367:I367"/>
    <mergeCell ref="J367:K367"/>
    <mergeCell ref="B368:C368"/>
    <mergeCell ref="G368:I368"/>
    <mergeCell ref="J368:K368"/>
    <mergeCell ref="B386:C386"/>
    <mergeCell ref="G386:I386"/>
    <mergeCell ref="J386:K386"/>
    <mergeCell ref="B387:C387"/>
    <mergeCell ref="G387:I387"/>
    <mergeCell ref="J387:K387"/>
    <mergeCell ref="B382:C382"/>
    <mergeCell ref="G382:I382"/>
    <mergeCell ref="J382:K382"/>
    <mergeCell ref="B385:C385"/>
    <mergeCell ref="G385:I385"/>
    <mergeCell ref="J385:K385"/>
    <mergeCell ref="E385:E392"/>
    <mergeCell ref="B388:C388"/>
    <mergeCell ref="B365:C365"/>
    <mergeCell ref="G365:I365"/>
    <mergeCell ref="J365:K365"/>
    <mergeCell ref="B366:C366"/>
    <mergeCell ref="G366:I366"/>
    <mergeCell ref="J366:K366"/>
    <mergeCell ref="E365:E375"/>
    <mergeCell ref="J374:K374"/>
    <mergeCell ref="B371:C371"/>
    <mergeCell ref="G371:I371"/>
    <mergeCell ref="J371:K371"/>
    <mergeCell ref="B372:C372"/>
    <mergeCell ref="G372:I372"/>
    <mergeCell ref="J372:K372"/>
    <mergeCell ref="B370:C370"/>
    <mergeCell ref="G370:I370"/>
    <mergeCell ref="J370:K370"/>
    <mergeCell ref="B375:C375"/>
    <mergeCell ref="G375:I375"/>
    <mergeCell ref="J375:K375"/>
    <mergeCell ref="B373:C373"/>
    <mergeCell ref="G373:I373"/>
    <mergeCell ref="B374:C374"/>
    <mergeCell ref="G374:I374"/>
    <mergeCell ref="B369:C369"/>
    <mergeCell ref="G369:I369"/>
    <mergeCell ref="J369:K369"/>
    <mergeCell ref="J378:K378"/>
    <mergeCell ref="G335:I335"/>
    <mergeCell ref="J335:K335"/>
    <mergeCell ref="B359:C359"/>
    <mergeCell ref="G359:I359"/>
    <mergeCell ref="J359:K359"/>
    <mergeCell ref="B360:C360"/>
    <mergeCell ref="G360:I360"/>
    <mergeCell ref="J360:K360"/>
    <mergeCell ref="B361:C361"/>
    <mergeCell ref="G361:I361"/>
    <mergeCell ref="J361:K361"/>
    <mergeCell ref="B357:C357"/>
    <mergeCell ref="G357:I357"/>
    <mergeCell ref="J357:K357"/>
    <mergeCell ref="B358:C358"/>
    <mergeCell ref="G358:I358"/>
    <mergeCell ref="J358:K358"/>
    <mergeCell ref="E356:E363"/>
    <mergeCell ref="B356:C356"/>
    <mergeCell ref="G356:I356"/>
    <mergeCell ref="J356:K356"/>
    <mergeCell ref="B362:C362"/>
    <mergeCell ref="B363:C363"/>
    <mergeCell ref="G363:I363"/>
    <mergeCell ref="B353:C353"/>
    <mergeCell ref="G353:I353"/>
    <mergeCell ref="J353:K353"/>
    <mergeCell ref="G352:I352"/>
    <mergeCell ref="J352:K352"/>
    <mergeCell ref="B346:C346"/>
    <mergeCell ref="G346:I346"/>
    <mergeCell ref="J346:K346"/>
    <mergeCell ref="B350:C350"/>
    <mergeCell ref="G350:I350"/>
    <mergeCell ref="J350:K350"/>
    <mergeCell ref="B343:C343"/>
    <mergeCell ref="G343:I343"/>
    <mergeCell ref="J343:K343"/>
    <mergeCell ref="J355:K355"/>
    <mergeCell ref="B337:C337"/>
    <mergeCell ref="G337:I337"/>
    <mergeCell ref="J337:K337"/>
    <mergeCell ref="B340:C340"/>
    <mergeCell ref="G340:I340"/>
    <mergeCell ref="J340:K340"/>
    <mergeCell ref="B341:C341"/>
    <mergeCell ref="G341:I341"/>
    <mergeCell ref="J341:K341"/>
    <mergeCell ref="B344:C344"/>
    <mergeCell ref="G344:I344"/>
    <mergeCell ref="J344:K344"/>
    <mergeCell ref="B345:C345"/>
    <mergeCell ref="G345:I345"/>
    <mergeCell ref="J345:K345"/>
    <mergeCell ref="B347:C347"/>
    <mergeCell ref="E334:E346"/>
    <mergeCell ref="G348:I348"/>
    <mergeCell ref="G349:I349"/>
    <mergeCell ref="J348:K348"/>
    <mergeCell ref="J349:K349"/>
    <mergeCell ref="G351:I351"/>
    <mergeCell ref="G355:I355"/>
    <mergeCell ref="G347:I347"/>
    <mergeCell ref="J347:K347"/>
    <mergeCell ref="B332:C332"/>
    <mergeCell ref="G332:I332"/>
    <mergeCell ref="G333:I333"/>
    <mergeCell ref="J333:K333"/>
    <mergeCell ref="B342:C342"/>
    <mergeCell ref="G342:I342"/>
    <mergeCell ref="J342:K342"/>
    <mergeCell ref="B326:C326"/>
    <mergeCell ref="G326:I326"/>
    <mergeCell ref="J326:K326"/>
    <mergeCell ref="B327:C327"/>
    <mergeCell ref="G327:I327"/>
    <mergeCell ref="J327:K327"/>
    <mergeCell ref="B331:C331"/>
    <mergeCell ref="G331:I331"/>
    <mergeCell ref="B338:C338"/>
    <mergeCell ref="G338:I338"/>
    <mergeCell ref="J338:K338"/>
    <mergeCell ref="B339:C339"/>
    <mergeCell ref="G339:I339"/>
    <mergeCell ref="J339:K339"/>
    <mergeCell ref="B336:C336"/>
    <mergeCell ref="G336:I336"/>
    <mergeCell ref="J336:K336"/>
    <mergeCell ref="B334:C334"/>
    <mergeCell ref="J334:K334"/>
    <mergeCell ref="G328:I328"/>
    <mergeCell ref="J328:K328"/>
    <mergeCell ref="G334:I334"/>
    <mergeCell ref="J329:K329"/>
    <mergeCell ref="J331:K331"/>
    <mergeCell ref="B335:C335"/>
    <mergeCell ref="B322:C322"/>
    <mergeCell ref="G322:I322"/>
    <mergeCell ref="J322:K322"/>
    <mergeCell ref="B325:C325"/>
    <mergeCell ref="G325:I325"/>
    <mergeCell ref="J325:K325"/>
    <mergeCell ref="G324:I324"/>
    <mergeCell ref="J324:K324"/>
    <mergeCell ref="E325:E332"/>
    <mergeCell ref="J332:K332"/>
    <mergeCell ref="B330:C330"/>
    <mergeCell ref="G330:I330"/>
    <mergeCell ref="J330:K330"/>
    <mergeCell ref="B315:C315"/>
    <mergeCell ref="G315:I315"/>
    <mergeCell ref="J315:K315"/>
    <mergeCell ref="B318:C318"/>
    <mergeCell ref="G318:I318"/>
    <mergeCell ref="J318:K318"/>
    <mergeCell ref="G316:I316"/>
    <mergeCell ref="G317:I317"/>
    <mergeCell ref="J316:K316"/>
    <mergeCell ref="J317:K317"/>
    <mergeCell ref="J319:K319"/>
    <mergeCell ref="J320:K320"/>
    <mergeCell ref="G321:I321"/>
    <mergeCell ref="J321:K321"/>
    <mergeCell ref="G319:I319"/>
    <mergeCell ref="G320:I320"/>
    <mergeCell ref="B328:C328"/>
    <mergeCell ref="B329:C329"/>
    <mergeCell ref="G329:I329"/>
    <mergeCell ref="B311:C311"/>
    <mergeCell ref="G311:I311"/>
    <mergeCell ref="J311:K311"/>
    <mergeCell ref="B314:C314"/>
    <mergeCell ref="G314:I314"/>
    <mergeCell ref="J314:K314"/>
    <mergeCell ref="B307:C307"/>
    <mergeCell ref="G307:I307"/>
    <mergeCell ref="J307:K307"/>
    <mergeCell ref="B308:C308"/>
    <mergeCell ref="G308:I308"/>
    <mergeCell ref="J308:K308"/>
    <mergeCell ref="G309:I309"/>
    <mergeCell ref="J309:K309"/>
    <mergeCell ref="E311:E313"/>
    <mergeCell ref="G312:I312"/>
    <mergeCell ref="G313:I313"/>
    <mergeCell ref="J312:K312"/>
    <mergeCell ref="J313:K313"/>
    <mergeCell ref="B303:C303"/>
    <mergeCell ref="G303:I303"/>
    <mergeCell ref="J303:K303"/>
    <mergeCell ref="B306:C306"/>
    <mergeCell ref="G306:I306"/>
    <mergeCell ref="J306:K306"/>
    <mergeCell ref="B301:C301"/>
    <mergeCell ref="G301:I301"/>
    <mergeCell ref="J301:K301"/>
    <mergeCell ref="B302:C302"/>
    <mergeCell ref="G302:I302"/>
    <mergeCell ref="J302:K302"/>
    <mergeCell ref="J305:K305"/>
    <mergeCell ref="B296:C296"/>
    <mergeCell ref="G296:I296"/>
    <mergeCell ref="J296:K296"/>
    <mergeCell ref="B300:C300"/>
    <mergeCell ref="G300:I300"/>
    <mergeCell ref="J300:K300"/>
    <mergeCell ref="G305:I305"/>
    <mergeCell ref="G304:I304"/>
    <mergeCell ref="J304:K304"/>
    <mergeCell ref="G299:I299"/>
    <mergeCell ref="G297:I297"/>
    <mergeCell ref="J299:K299"/>
    <mergeCell ref="J297:K297"/>
    <mergeCell ref="G298:I298"/>
    <mergeCell ref="B287:C287"/>
    <mergeCell ref="G287:I287"/>
    <mergeCell ref="J287:K287"/>
    <mergeCell ref="B288:C288"/>
    <mergeCell ref="G288:I288"/>
    <mergeCell ref="J288:K288"/>
    <mergeCell ref="B284:C284"/>
    <mergeCell ref="G284:I284"/>
    <mergeCell ref="J284:K284"/>
    <mergeCell ref="B286:C286"/>
    <mergeCell ref="G286:I286"/>
    <mergeCell ref="J286:K286"/>
    <mergeCell ref="E291:E293"/>
    <mergeCell ref="G289:I289"/>
    <mergeCell ref="G290:I290"/>
    <mergeCell ref="G293:I293"/>
    <mergeCell ref="G291:I291"/>
    <mergeCell ref="J291:K291"/>
    <mergeCell ref="J293:K293"/>
    <mergeCell ref="J285:K285"/>
    <mergeCell ref="B268:C268"/>
    <mergeCell ref="G268:I268"/>
    <mergeCell ref="J268:K268"/>
    <mergeCell ref="B271:C271"/>
    <mergeCell ref="G271:I271"/>
    <mergeCell ref="J271:K271"/>
    <mergeCell ref="G270:I270"/>
    <mergeCell ref="J270:K270"/>
    <mergeCell ref="G272:I272"/>
    <mergeCell ref="J272:K272"/>
    <mergeCell ref="B263:C263"/>
    <mergeCell ref="G263:I263"/>
    <mergeCell ref="J263:K263"/>
    <mergeCell ref="B267:C267"/>
    <mergeCell ref="G267:I267"/>
    <mergeCell ref="J267:K267"/>
    <mergeCell ref="G264:I264"/>
    <mergeCell ref="J264:K264"/>
    <mergeCell ref="E263:E264"/>
    <mergeCell ref="B269:C269"/>
    <mergeCell ref="G269:I269"/>
    <mergeCell ref="J269:K269"/>
    <mergeCell ref="B259:C259"/>
    <mergeCell ref="G259:I259"/>
    <mergeCell ref="J259:K259"/>
    <mergeCell ref="G257:I257"/>
    <mergeCell ref="G258:I258"/>
    <mergeCell ref="G256:I256"/>
    <mergeCell ref="B260:C260"/>
    <mergeCell ref="G260:I260"/>
    <mergeCell ref="J260:K260"/>
    <mergeCell ref="G261:I261"/>
    <mergeCell ref="G262:I262"/>
    <mergeCell ref="G266:I266"/>
    <mergeCell ref="J261:K261"/>
    <mergeCell ref="J262:K262"/>
    <mergeCell ref="J266:K266"/>
    <mergeCell ref="B249:C249"/>
    <mergeCell ref="G249:I249"/>
    <mergeCell ref="J249:K249"/>
    <mergeCell ref="B253:C253"/>
    <mergeCell ref="G253:I253"/>
    <mergeCell ref="J253:K253"/>
    <mergeCell ref="G251:I251"/>
    <mergeCell ref="J251:K251"/>
    <mergeCell ref="G250:I250"/>
    <mergeCell ref="G252:I252"/>
    <mergeCell ref="J252:K252"/>
    <mergeCell ref="J250:K250"/>
    <mergeCell ref="G265:I265"/>
    <mergeCell ref="B248:C248"/>
    <mergeCell ref="G248:I248"/>
    <mergeCell ref="E234:E236"/>
    <mergeCell ref="J222:K222"/>
    <mergeCell ref="J223:K223"/>
    <mergeCell ref="B244:C244"/>
    <mergeCell ref="G244:I244"/>
    <mergeCell ref="J244:K244"/>
    <mergeCell ref="B237:C237"/>
    <mergeCell ref="G237:I237"/>
    <mergeCell ref="J237:K237"/>
    <mergeCell ref="B238:C238"/>
    <mergeCell ref="G238:I238"/>
    <mergeCell ref="E243:E245"/>
    <mergeCell ref="J239:K239"/>
    <mergeCell ref="B243:C243"/>
    <mergeCell ref="G243:I243"/>
    <mergeCell ref="J243:K243"/>
    <mergeCell ref="G240:I240"/>
    <mergeCell ref="J240:K240"/>
    <mergeCell ref="J229:K229"/>
    <mergeCell ref="G219:I219"/>
    <mergeCell ref="G217:I217"/>
    <mergeCell ref="J216:K216"/>
    <mergeCell ref="J213:K213"/>
    <mergeCell ref="G214:I214"/>
    <mergeCell ref="G215:I215"/>
    <mergeCell ref="B236:C236"/>
    <mergeCell ref="G236:I236"/>
    <mergeCell ref="J236:K236"/>
    <mergeCell ref="B231:C231"/>
    <mergeCell ref="G231:I231"/>
    <mergeCell ref="J231:K231"/>
    <mergeCell ref="B234:C234"/>
    <mergeCell ref="G234:I234"/>
    <mergeCell ref="J234:K234"/>
    <mergeCell ref="B245:C245"/>
    <mergeCell ref="G245:I245"/>
    <mergeCell ref="J245:K245"/>
    <mergeCell ref="J214:K214"/>
    <mergeCell ref="J215:K215"/>
    <mergeCell ref="J217:K217"/>
    <mergeCell ref="B207:C207"/>
    <mergeCell ref="G207:I207"/>
    <mergeCell ref="J207:K207"/>
    <mergeCell ref="E196:E206"/>
    <mergeCell ref="B199:C199"/>
    <mergeCell ref="G199:I199"/>
    <mergeCell ref="J199:K199"/>
    <mergeCell ref="B200:C200"/>
    <mergeCell ref="G200:I200"/>
    <mergeCell ref="J200:K200"/>
    <mergeCell ref="B235:C235"/>
    <mergeCell ref="G235:I235"/>
    <mergeCell ref="J235:K235"/>
    <mergeCell ref="B218:C218"/>
    <mergeCell ref="G218:I218"/>
    <mergeCell ref="J218:K218"/>
    <mergeCell ref="B228:C228"/>
    <mergeCell ref="G228:I228"/>
    <mergeCell ref="J228:K228"/>
    <mergeCell ref="G233:I233"/>
    <mergeCell ref="J221:K221"/>
    <mergeCell ref="E211:E227"/>
    <mergeCell ref="B211:C211"/>
    <mergeCell ref="G211:I211"/>
    <mergeCell ref="J211:K211"/>
    <mergeCell ref="G229:I229"/>
    <mergeCell ref="G230:I230"/>
    <mergeCell ref="G216:I216"/>
    <mergeCell ref="G220:I220"/>
    <mergeCell ref="G221:I221"/>
    <mergeCell ref="G222:I222"/>
    <mergeCell ref="G223:I223"/>
    <mergeCell ref="B205:C205"/>
    <mergeCell ref="G205:I205"/>
    <mergeCell ref="J205:K205"/>
    <mergeCell ref="B203:C203"/>
    <mergeCell ref="G203:I203"/>
    <mergeCell ref="B197:C197"/>
    <mergeCell ref="G197:I197"/>
    <mergeCell ref="J197:K197"/>
    <mergeCell ref="B198:C198"/>
    <mergeCell ref="G198:I198"/>
    <mergeCell ref="J198:K198"/>
    <mergeCell ref="B204:C204"/>
    <mergeCell ref="G204:I204"/>
    <mergeCell ref="J204:K204"/>
    <mergeCell ref="B202:C202"/>
    <mergeCell ref="B206:C206"/>
    <mergeCell ref="G206:I206"/>
    <mergeCell ref="J206:K206"/>
    <mergeCell ref="B201:C201"/>
    <mergeCell ref="G201:I201"/>
    <mergeCell ref="J201:K201"/>
    <mergeCell ref="B194:C194"/>
    <mergeCell ref="G194:I194"/>
    <mergeCell ref="J194:K194"/>
    <mergeCell ref="B196:C196"/>
    <mergeCell ref="G196:I196"/>
    <mergeCell ref="J196:K196"/>
    <mergeCell ref="B188:C188"/>
    <mergeCell ref="G188:I188"/>
    <mergeCell ref="J188:K188"/>
    <mergeCell ref="B189:C189"/>
    <mergeCell ref="G189:I189"/>
    <mergeCell ref="J189:K189"/>
    <mergeCell ref="B181:C181"/>
    <mergeCell ref="G181:I181"/>
    <mergeCell ref="J181:K181"/>
    <mergeCell ref="B182:C182"/>
    <mergeCell ref="G182:I182"/>
    <mergeCell ref="J182:K182"/>
    <mergeCell ref="E188:E193"/>
    <mergeCell ref="J187:K187"/>
    <mergeCell ref="J183:K183"/>
    <mergeCell ref="J185:K185"/>
    <mergeCell ref="J184:K184"/>
    <mergeCell ref="B193:C193"/>
    <mergeCell ref="G185:I185"/>
    <mergeCell ref="G186:I186"/>
    <mergeCell ref="J186:K186"/>
    <mergeCell ref="G183:I183"/>
    <mergeCell ref="B179:C179"/>
    <mergeCell ref="G179:I179"/>
    <mergeCell ref="J179:K179"/>
    <mergeCell ref="G187:I187"/>
    <mergeCell ref="G184:I184"/>
    <mergeCell ref="J193:K193"/>
    <mergeCell ref="G193:I193"/>
    <mergeCell ref="B191:C191"/>
    <mergeCell ref="G191:I191"/>
    <mergeCell ref="J191:K191"/>
    <mergeCell ref="B192:C192"/>
    <mergeCell ref="G192:I192"/>
    <mergeCell ref="J192:K192"/>
    <mergeCell ref="B180:C180"/>
    <mergeCell ref="G180:I180"/>
    <mergeCell ref="J180:K180"/>
    <mergeCell ref="B173:C173"/>
    <mergeCell ref="G173:I173"/>
    <mergeCell ref="J173:K173"/>
    <mergeCell ref="B176:C176"/>
    <mergeCell ref="G176:I176"/>
    <mergeCell ref="J176:K176"/>
    <mergeCell ref="J178:K178"/>
    <mergeCell ref="E179:E181"/>
    <mergeCell ref="G178:I178"/>
    <mergeCell ref="J177:K177"/>
    <mergeCell ref="G177:I177"/>
    <mergeCell ref="G174:I174"/>
    <mergeCell ref="G175:I175"/>
    <mergeCell ref="J174:K174"/>
    <mergeCell ref="J175:K175"/>
    <mergeCell ref="B170:C170"/>
    <mergeCell ref="G170:I170"/>
    <mergeCell ref="J170:K170"/>
    <mergeCell ref="B169:C169"/>
    <mergeCell ref="G169:I169"/>
    <mergeCell ref="J169:K169"/>
    <mergeCell ref="B167:C167"/>
    <mergeCell ref="G167:I167"/>
    <mergeCell ref="J167:K167"/>
    <mergeCell ref="B168:C168"/>
    <mergeCell ref="G168:I168"/>
    <mergeCell ref="J168:K168"/>
    <mergeCell ref="B162:C162"/>
    <mergeCell ref="G162:I162"/>
    <mergeCell ref="J162:K162"/>
    <mergeCell ref="B163:C163"/>
    <mergeCell ref="G163:I163"/>
    <mergeCell ref="J163:K163"/>
    <mergeCell ref="E167:E170"/>
    <mergeCell ref="G165:I165"/>
    <mergeCell ref="J165:K165"/>
    <mergeCell ref="G164:I164"/>
    <mergeCell ref="G166:I166"/>
    <mergeCell ref="B161:C161"/>
    <mergeCell ref="G161:I161"/>
    <mergeCell ref="J161:K161"/>
    <mergeCell ref="B156:C156"/>
    <mergeCell ref="G156:I156"/>
    <mergeCell ref="J156:K156"/>
    <mergeCell ref="G159:I159"/>
    <mergeCell ref="J159:K159"/>
    <mergeCell ref="G158:I158"/>
    <mergeCell ref="B144:C144"/>
    <mergeCell ref="G144:I144"/>
    <mergeCell ref="J144:K144"/>
    <mergeCell ref="B147:C147"/>
    <mergeCell ref="G147:I147"/>
    <mergeCell ref="J147:K147"/>
    <mergeCell ref="G149:I149"/>
    <mergeCell ref="J149:K149"/>
    <mergeCell ref="E138:E144"/>
    <mergeCell ref="E147:E153"/>
    <mergeCell ref="G139:I139"/>
    <mergeCell ref="G140:I140"/>
    <mergeCell ref="G146:I146"/>
    <mergeCell ref="J152:K152"/>
    <mergeCell ref="J150:K150"/>
    <mergeCell ref="G150:I150"/>
    <mergeCell ref="G153:I153"/>
    <mergeCell ref="J153:K153"/>
    <mergeCell ref="G145:I145"/>
    <mergeCell ref="G148:I148"/>
    <mergeCell ref="J145:K145"/>
    <mergeCell ref="J146:K146"/>
    <mergeCell ref="J148:K148"/>
    <mergeCell ref="B134:C134"/>
    <mergeCell ref="G134:I134"/>
    <mergeCell ref="J134:K134"/>
    <mergeCell ref="G135:I135"/>
    <mergeCell ref="B157:C157"/>
    <mergeCell ref="G157:I157"/>
    <mergeCell ref="J157:K157"/>
    <mergeCell ref="B138:C138"/>
    <mergeCell ref="G138:I138"/>
    <mergeCell ref="J138:K138"/>
    <mergeCell ref="J137:K137"/>
    <mergeCell ref="J135:K135"/>
    <mergeCell ref="G137:I137"/>
    <mergeCell ref="G136:I136"/>
    <mergeCell ref="J136:K136"/>
    <mergeCell ref="B132:C132"/>
    <mergeCell ref="G132:I132"/>
    <mergeCell ref="J132:K132"/>
    <mergeCell ref="J143:K143"/>
    <mergeCell ref="G152:I152"/>
    <mergeCell ref="G154:I154"/>
    <mergeCell ref="G155:I155"/>
    <mergeCell ref="G151:I151"/>
    <mergeCell ref="B128:C128"/>
    <mergeCell ref="G128:I128"/>
    <mergeCell ref="J128:K128"/>
    <mergeCell ref="B129:C129"/>
    <mergeCell ref="G129:I129"/>
    <mergeCell ref="J129:K129"/>
    <mergeCell ref="E132:E133"/>
    <mergeCell ref="B126:C126"/>
    <mergeCell ref="G126:I126"/>
    <mergeCell ref="J126:K126"/>
    <mergeCell ref="B127:C127"/>
    <mergeCell ref="G127:I127"/>
    <mergeCell ref="J127:K127"/>
    <mergeCell ref="J130:K130"/>
    <mergeCell ref="J131:K131"/>
    <mergeCell ref="J133:K133"/>
    <mergeCell ref="G133:I133"/>
    <mergeCell ref="E117:E129"/>
    <mergeCell ref="G130:I130"/>
    <mergeCell ref="G131:I131"/>
    <mergeCell ref="B124:C124"/>
    <mergeCell ref="G124:I124"/>
    <mergeCell ref="J124:K124"/>
    <mergeCell ref="B125:C125"/>
    <mergeCell ref="G125:I125"/>
    <mergeCell ref="J125:K125"/>
    <mergeCell ref="B123:C123"/>
    <mergeCell ref="G123:I123"/>
    <mergeCell ref="J123:K123"/>
    <mergeCell ref="B119:C119"/>
    <mergeCell ref="G119:I119"/>
    <mergeCell ref="J119:K119"/>
    <mergeCell ref="B120:C120"/>
    <mergeCell ref="G120:I120"/>
    <mergeCell ref="J120:K120"/>
    <mergeCell ref="G122:I122"/>
    <mergeCell ref="B118:C118"/>
    <mergeCell ref="G118:I118"/>
    <mergeCell ref="J118:K118"/>
    <mergeCell ref="B112:C112"/>
    <mergeCell ref="G112:I112"/>
    <mergeCell ref="J112:K112"/>
    <mergeCell ref="B113:C113"/>
    <mergeCell ref="G113:I113"/>
    <mergeCell ref="J113:K113"/>
    <mergeCell ref="B121:C121"/>
    <mergeCell ref="G121:I121"/>
    <mergeCell ref="J121:K121"/>
    <mergeCell ref="G115:I115"/>
    <mergeCell ref="J115:K115"/>
    <mergeCell ref="B117:C117"/>
    <mergeCell ref="G117:I117"/>
    <mergeCell ref="J117:K117"/>
    <mergeCell ref="G114:I114"/>
    <mergeCell ref="G116:I116"/>
    <mergeCell ref="E105:E107"/>
    <mergeCell ref="J116:K116"/>
    <mergeCell ref="J114:K114"/>
    <mergeCell ref="B92:C92"/>
    <mergeCell ref="G92:I92"/>
    <mergeCell ref="J92:K92"/>
    <mergeCell ref="G93:I93"/>
    <mergeCell ref="J93:K93"/>
    <mergeCell ref="B106:C106"/>
    <mergeCell ref="G106:I106"/>
    <mergeCell ref="J106:K106"/>
    <mergeCell ref="B105:C105"/>
    <mergeCell ref="G105:I105"/>
    <mergeCell ref="J105:K105"/>
    <mergeCell ref="B100:C100"/>
    <mergeCell ref="G100:I100"/>
    <mergeCell ref="J100:K100"/>
    <mergeCell ref="B101:C101"/>
    <mergeCell ref="G101:I101"/>
    <mergeCell ref="J101:K101"/>
    <mergeCell ref="B107:C107"/>
    <mergeCell ref="G107:I107"/>
    <mergeCell ref="J107:K107"/>
    <mergeCell ref="J103:K103"/>
    <mergeCell ref="E92:E93"/>
    <mergeCell ref="J97:K97"/>
    <mergeCell ref="G98:I98"/>
    <mergeCell ref="J98:K98"/>
    <mergeCell ref="G94:I94"/>
    <mergeCell ref="J94:K94"/>
    <mergeCell ref="B99:C99"/>
    <mergeCell ref="G99:I99"/>
    <mergeCell ref="B81:C81"/>
    <mergeCell ref="E81:E88"/>
    <mergeCell ref="G81:I81"/>
    <mergeCell ref="J81:K81"/>
    <mergeCell ref="G84:I84"/>
    <mergeCell ref="J84:K84"/>
    <mergeCell ref="G90:I90"/>
    <mergeCell ref="J90:K90"/>
    <mergeCell ref="G91:I91"/>
    <mergeCell ref="J91:K91"/>
    <mergeCell ref="G88:I88"/>
    <mergeCell ref="J88:K88"/>
    <mergeCell ref="B89:C89"/>
    <mergeCell ref="G89:I89"/>
    <mergeCell ref="J89:K89"/>
    <mergeCell ref="G97:I97"/>
    <mergeCell ref="G82:I82"/>
    <mergeCell ref="J82:K82"/>
    <mergeCell ref="J83:K83"/>
    <mergeCell ref="B94:C94"/>
    <mergeCell ref="J95:K95"/>
    <mergeCell ref="G96:I96"/>
    <mergeCell ref="J96:K96"/>
    <mergeCell ref="B69:C69"/>
    <mergeCell ref="G69:I69"/>
    <mergeCell ref="J69:K69"/>
    <mergeCell ref="G71:I71"/>
    <mergeCell ref="J71:K71"/>
    <mergeCell ref="B65:C65"/>
    <mergeCell ref="G65:I65"/>
    <mergeCell ref="J65:K65"/>
    <mergeCell ref="G66:I66"/>
    <mergeCell ref="J66:K66"/>
    <mergeCell ref="G68:I68"/>
    <mergeCell ref="J68:K68"/>
    <mergeCell ref="G72:I72"/>
    <mergeCell ref="B70:C70"/>
    <mergeCell ref="G70:I70"/>
    <mergeCell ref="J70:K70"/>
    <mergeCell ref="G79:I79"/>
    <mergeCell ref="B78:C78"/>
    <mergeCell ref="G78:I78"/>
    <mergeCell ref="J78:K78"/>
    <mergeCell ref="G77:I77"/>
    <mergeCell ref="J77:K77"/>
    <mergeCell ref="J79:K79"/>
    <mergeCell ref="G67:I67"/>
    <mergeCell ref="J67:K67"/>
    <mergeCell ref="B54:C54"/>
    <mergeCell ref="B48:C48"/>
    <mergeCell ref="G32:I32"/>
    <mergeCell ref="G34:I34"/>
    <mergeCell ref="G31:I31"/>
    <mergeCell ref="G35:I35"/>
    <mergeCell ref="G36:I36"/>
    <mergeCell ref="J32:K32"/>
    <mergeCell ref="J34:K34"/>
    <mergeCell ref="J35:K35"/>
    <mergeCell ref="J36:K36"/>
    <mergeCell ref="J31:K31"/>
    <mergeCell ref="G56:I56"/>
    <mergeCell ref="J56:K56"/>
    <mergeCell ref="G57:I57"/>
    <mergeCell ref="G54:I54"/>
    <mergeCell ref="J54:K54"/>
    <mergeCell ref="G46:I46"/>
    <mergeCell ref="G48:I48"/>
    <mergeCell ref="J48:K48"/>
    <mergeCell ref="B55:C55"/>
    <mergeCell ref="G55:I55"/>
    <mergeCell ref="J55:K55"/>
    <mergeCell ref="J49:K49"/>
    <mergeCell ref="G50:I50"/>
    <mergeCell ref="J50:K50"/>
    <mergeCell ref="G51:I51"/>
    <mergeCell ref="J51:K51"/>
    <mergeCell ref="G52:I52"/>
    <mergeCell ref="J52:K52"/>
    <mergeCell ref="G53:I53"/>
    <mergeCell ref="J53:K53"/>
    <mergeCell ref="B15:C15"/>
    <mergeCell ref="G15:I15"/>
    <mergeCell ref="J15:K15"/>
    <mergeCell ref="G12:I12"/>
    <mergeCell ref="J12:K12"/>
    <mergeCell ref="G13:I13"/>
    <mergeCell ref="J13:K13"/>
    <mergeCell ref="B14:C14"/>
    <mergeCell ref="G14:I14"/>
    <mergeCell ref="J14:K14"/>
    <mergeCell ref="G28:I28"/>
    <mergeCell ref="J28:K28"/>
    <mergeCell ref="B29:C29"/>
    <mergeCell ref="E29:E30"/>
    <mergeCell ref="G29:I29"/>
    <mergeCell ref="J29:K29"/>
    <mergeCell ref="B26:C26"/>
    <mergeCell ref="G26:I26"/>
    <mergeCell ref="J26:K26"/>
    <mergeCell ref="G27:I27"/>
    <mergeCell ref="J27:K27"/>
    <mergeCell ref="G20:I20"/>
    <mergeCell ref="J20:K20"/>
    <mergeCell ref="G30:I30"/>
    <mergeCell ref="J30:K30"/>
    <mergeCell ref="G22:I22"/>
    <mergeCell ref="G18:I18"/>
    <mergeCell ref="J18:K18"/>
    <mergeCell ref="J22:K22"/>
    <mergeCell ref="J24:K24"/>
    <mergeCell ref="B19:C19"/>
    <mergeCell ref="E19:E21"/>
    <mergeCell ref="G19:I19"/>
    <mergeCell ref="J19:K19"/>
    <mergeCell ref="G21:I21"/>
    <mergeCell ref="J21:K21"/>
    <mergeCell ref="B43:C43"/>
    <mergeCell ref="G43:I43"/>
    <mergeCell ref="J43:K43"/>
    <mergeCell ref="G39:I39"/>
    <mergeCell ref="J39:K39"/>
    <mergeCell ref="G41:I41"/>
    <mergeCell ref="J41:K41"/>
    <mergeCell ref="B42:C42"/>
    <mergeCell ref="G42:I42"/>
    <mergeCell ref="J42:K42"/>
    <mergeCell ref="E69:E78"/>
    <mergeCell ref="B37:C37"/>
    <mergeCell ref="G37:I37"/>
    <mergeCell ref="J37:K37"/>
    <mergeCell ref="B38:C38"/>
    <mergeCell ref="G38:I38"/>
    <mergeCell ref="J38:K38"/>
    <mergeCell ref="G40:I40"/>
    <mergeCell ref="J40:K40"/>
    <mergeCell ref="B44:C44"/>
    <mergeCell ref="G44:I44"/>
    <mergeCell ref="J44:K44"/>
    <mergeCell ref="B45:C45"/>
    <mergeCell ref="G45:I45"/>
    <mergeCell ref="J45:K45"/>
    <mergeCell ref="B58:C58"/>
    <mergeCell ref="J25:K25"/>
    <mergeCell ref="G49:I49"/>
    <mergeCell ref="G10:I10"/>
    <mergeCell ref="J10:K10"/>
    <mergeCell ref="G11:I11"/>
    <mergeCell ref="J11:K11"/>
    <mergeCell ref="J166:K166"/>
    <mergeCell ref="J164:K164"/>
    <mergeCell ref="G102:I102"/>
    <mergeCell ref="J102:K102"/>
    <mergeCell ref="G104:I104"/>
    <mergeCell ref="J104:K104"/>
    <mergeCell ref="G143:I143"/>
    <mergeCell ref="G17:I17"/>
    <mergeCell ref="J17:K17"/>
    <mergeCell ref="J46:K46"/>
    <mergeCell ref="G47:I47"/>
    <mergeCell ref="J47:K47"/>
    <mergeCell ref="J72:K72"/>
    <mergeCell ref="G73:I73"/>
    <mergeCell ref="J73:K73"/>
    <mergeCell ref="G74:I74"/>
    <mergeCell ref="G75:I75"/>
    <mergeCell ref="J75:K75"/>
    <mergeCell ref="G83:I83"/>
    <mergeCell ref="G58:I58"/>
    <mergeCell ref="J58:K58"/>
    <mergeCell ref="G80:I80"/>
    <mergeCell ref="J80:K80"/>
    <mergeCell ref="G76:I76"/>
    <mergeCell ref="J76:K76"/>
    <mergeCell ref="J74:K74"/>
    <mergeCell ref="G108:I108"/>
    <mergeCell ref="J108:K108"/>
    <mergeCell ref="B5:C8"/>
    <mergeCell ref="D5:D8"/>
    <mergeCell ref="F5:F8"/>
    <mergeCell ref="G5:I8"/>
    <mergeCell ref="J5:K8"/>
    <mergeCell ref="B9:C9"/>
    <mergeCell ref="G9:I9"/>
    <mergeCell ref="J9:K9"/>
    <mergeCell ref="J290:K290"/>
    <mergeCell ref="J289:K289"/>
    <mergeCell ref="J292:K292"/>
    <mergeCell ref="G292:I292"/>
    <mergeCell ref="E267:E269"/>
    <mergeCell ref="E271:E288"/>
    <mergeCell ref="G274:I274"/>
    <mergeCell ref="G275:I275"/>
    <mergeCell ref="G280:I280"/>
    <mergeCell ref="J274:K274"/>
    <mergeCell ref="J275:K275"/>
    <mergeCell ref="J280:K280"/>
    <mergeCell ref="G276:I276"/>
    <mergeCell ref="J276:K276"/>
    <mergeCell ref="J277:K277"/>
    <mergeCell ref="G277:I277"/>
    <mergeCell ref="G210:I210"/>
    <mergeCell ref="J208:K208"/>
    <mergeCell ref="J210:K210"/>
    <mergeCell ref="B10:C10"/>
    <mergeCell ref="G23:I23"/>
    <mergeCell ref="J23:K23"/>
    <mergeCell ref="G24:I24"/>
    <mergeCell ref="G25:I25"/>
    <mergeCell ref="B389:C389"/>
    <mergeCell ref="G389:I389"/>
    <mergeCell ref="J389:K389"/>
    <mergeCell ref="B390:C390"/>
    <mergeCell ref="G521:I521"/>
    <mergeCell ref="J519:K519"/>
    <mergeCell ref="J521:K521"/>
    <mergeCell ref="G517:I517"/>
    <mergeCell ref="J517:K517"/>
    <mergeCell ref="J508:K508"/>
    <mergeCell ref="J373:K373"/>
    <mergeCell ref="G431:I431"/>
    <mergeCell ref="B507:C507"/>
    <mergeCell ref="G507:I507"/>
    <mergeCell ref="J507:K507"/>
    <mergeCell ref="G509:I509"/>
    <mergeCell ref="G512:I512"/>
    <mergeCell ref="J512:K512"/>
    <mergeCell ref="J511:K511"/>
    <mergeCell ref="J509:K509"/>
    <mergeCell ref="G511:I511"/>
    <mergeCell ref="G428:I428"/>
    <mergeCell ref="G430:I430"/>
    <mergeCell ref="J428:K428"/>
    <mergeCell ref="J430:K430"/>
    <mergeCell ref="G434:I434"/>
    <mergeCell ref="B376:C376"/>
    <mergeCell ref="B391:C391"/>
    <mergeCell ref="G391:I391"/>
    <mergeCell ref="J391:K391"/>
    <mergeCell ref="B379:C379"/>
    <mergeCell ref="G379:I379"/>
    <mergeCell ref="B431:C431"/>
    <mergeCell ref="G574:I574"/>
    <mergeCell ref="B566:C566"/>
    <mergeCell ref="B587:C587"/>
    <mergeCell ref="G587:I587"/>
    <mergeCell ref="J587:K587"/>
    <mergeCell ref="J574:K574"/>
    <mergeCell ref="B580:C580"/>
    <mergeCell ref="G481:I481"/>
    <mergeCell ref="G483:I483"/>
    <mergeCell ref="G485:I485"/>
    <mergeCell ref="J485:K485"/>
    <mergeCell ref="J483:K483"/>
    <mergeCell ref="J481:K481"/>
    <mergeCell ref="G491:I491"/>
    <mergeCell ref="G492:I492"/>
    <mergeCell ref="J491:K491"/>
    <mergeCell ref="J492:K492"/>
    <mergeCell ref="G534:I534"/>
    <mergeCell ref="G535:I535"/>
    <mergeCell ref="J534:K534"/>
    <mergeCell ref="J535:K535"/>
    <mergeCell ref="G538:I538"/>
    <mergeCell ref="J538:K538"/>
    <mergeCell ref="G545:I545"/>
    <mergeCell ref="J545:K545"/>
    <mergeCell ref="B516:C516"/>
    <mergeCell ref="J433:K433"/>
    <mergeCell ref="B449:C449"/>
    <mergeCell ref="B564:C564"/>
    <mergeCell ref="G564:I564"/>
    <mergeCell ref="J564:K564"/>
    <mergeCell ref="B584:C584"/>
    <mergeCell ref="G584:I584"/>
    <mergeCell ref="J584:K584"/>
    <mergeCell ref="J586:K586"/>
    <mergeCell ref="B576:C576"/>
    <mergeCell ref="B593:C593"/>
    <mergeCell ref="G593:I593"/>
    <mergeCell ref="J593:K593"/>
    <mergeCell ref="B588:C588"/>
    <mergeCell ref="G588:I588"/>
    <mergeCell ref="J588:K588"/>
    <mergeCell ref="B591:C591"/>
    <mergeCell ref="G591:I591"/>
    <mergeCell ref="J591:K591"/>
    <mergeCell ref="G590:I590"/>
    <mergeCell ref="J858:K858"/>
    <mergeCell ref="J600:K600"/>
    <mergeCell ref="B609:C609"/>
    <mergeCell ref="J650:K650"/>
    <mergeCell ref="J649:K649"/>
    <mergeCell ref="J645:K645"/>
    <mergeCell ref="J644:K644"/>
    <mergeCell ref="B630:C630"/>
    <mergeCell ref="G630:I630"/>
    <mergeCell ref="J630:K630"/>
    <mergeCell ref="B641:C641"/>
    <mergeCell ref="G641:I641"/>
    <mergeCell ref="J641:K641"/>
    <mergeCell ref="G603:I603"/>
    <mergeCell ref="J603:K603"/>
    <mergeCell ref="B858:C858"/>
    <mergeCell ref="B784:C784"/>
    <mergeCell ref="J836:K836"/>
    <mergeCell ref="G838:I838"/>
    <mergeCell ref="J840:K840"/>
    <mergeCell ref="G840:I840"/>
    <mergeCell ref="B613:C613"/>
    <mergeCell ref="G613:I613"/>
    <mergeCell ref="J613:K613"/>
    <mergeCell ref="B608:C608"/>
    <mergeCell ref="G612:I612"/>
    <mergeCell ref="B615:C615"/>
    <mergeCell ref="G859:I859"/>
    <mergeCell ref="G860:I860"/>
    <mergeCell ref="J859:K859"/>
    <mergeCell ref="J860:K860"/>
    <mergeCell ref="J609:K609"/>
    <mergeCell ref="G615:I615"/>
    <mergeCell ref="J615:K615"/>
    <mergeCell ref="B616:C616"/>
    <mergeCell ref="G616:I616"/>
    <mergeCell ref="J616:K616"/>
    <mergeCell ref="J622:K622"/>
    <mergeCell ref="G609:I609"/>
    <mergeCell ref="G611:I611"/>
    <mergeCell ref="B631:C631"/>
    <mergeCell ref="G631:I631"/>
    <mergeCell ref="J631:K631"/>
    <mergeCell ref="B624:C624"/>
    <mergeCell ref="G624:I624"/>
    <mergeCell ref="J624:K624"/>
    <mergeCell ref="B623:C623"/>
    <mergeCell ref="G621:I621"/>
    <mergeCell ref="G622:I622"/>
    <mergeCell ref="G861:I861"/>
    <mergeCell ref="J861:K861"/>
    <mergeCell ref="J856:K856"/>
    <mergeCell ref="J855:K855"/>
    <mergeCell ref="E850:E854"/>
    <mergeCell ref="J849:K849"/>
    <mergeCell ref="J847:K847"/>
    <mergeCell ref="J783:K783"/>
    <mergeCell ref="G843:I843"/>
    <mergeCell ref="J845:K845"/>
    <mergeCell ref="J844:K844"/>
    <mergeCell ref="J843:K843"/>
    <mergeCell ref="J842:K842"/>
    <mergeCell ref="G845:I845"/>
    <mergeCell ref="G844:I844"/>
    <mergeCell ref="G847:I847"/>
    <mergeCell ref="G849:I849"/>
    <mergeCell ref="G855:I855"/>
    <mergeCell ref="G856:I856"/>
    <mergeCell ref="G784:I784"/>
    <mergeCell ref="J784:K784"/>
    <mergeCell ref="G785:I785"/>
    <mergeCell ref="G790:I790"/>
    <mergeCell ref="G858:I858"/>
    <mergeCell ref="J815:K815"/>
    <mergeCell ref="G811:I811"/>
    <mergeCell ref="G812:I812"/>
    <mergeCell ref="J838:K838"/>
    <mergeCell ref="G793:I793"/>
    <mergeCell ref="J793:K793"/>
    <mergeCell ref="G791:I791"/>
    <mergeCell ref="G841:I841"/>
    <mergeCell ref="J530:K530"/>
    <mergeCell ref="G537:I537"/>
    <mergeCell ref="J537:K537"/>
    <mergeCell ref="G815:I815"/>
    <mergeCell ref="G570:I570"/>
    <mergeCell ref="J570:K570"/>
    <mergeCell ref="G569:I569"/>
    <mergeCell ref="G571:I571"/>
    <mergeCell ref="J569:K569"/>
    <mergeCell ref="J571:K571"/>
    <mergeCell ref="G597:I597"/>
    <mergeCell ref="J383:K383"/>
    <mergeCell ref="J735:K735"/>
    <mergeCell ref="J728:K728"/>
    <mergeCell ref="G410:I410"/>
    <mergeCell ref="G429:I429"/>
    <mergeCell ref="G435:I435"/>
    <mergeCell ref="G446:I446"/>
    <mergeCell ref="J446:K446"/>
    <mergeCell ref="J612:K612"/>
    <mergeCell ref="J610:K610"/>
    <mergeCell ref="G601:I601"/>
    <mergeCell ref="J601:K601"/>
    <mergeCell ref="G589:I589"/>
    <mergeCell ref="J575:K575"/>
    <mergeCell ref="G629:I629"/>
    <mergeCell ref="J629:K629"/>
    <mergeCell ref="G628:I628"/>
    <mergeCell ref="J625:K625"/>
    <mergeCell ref="J626:K626"/>
    <mergeCell ref="J627:K627"/>
    <mergeCell ref="J718:K718"/>
    <mergeCell ref="J1:K1"/>
    <mergeCell ref="J3:K3"/>
    <mergeCell ref="G33:I33"/>
    <mergeCell ref="J852:K852"/>
    <mergeCell ref="G851:I851"/>
    <mergeCell ref="J851:K851"/>
    <mergeCell ref="G852:I852"/>
    <mergeCell ref="G830:I830"/>
    <mergeCell ref="G831:I831"/>
    <mergeCell ref="G486:I486"/>
    <mergeCell ref="G487:I487"/>
    <mergeCell ref="G488:I488"/>
    <mergeCell ref="J488:K488"/>
    <mergeCell ref="J486:K486"/>
    <mergeCell ref="J487:K487"/>
    <mergeCell ref="G848:I848"/>
    <mergeCell ref="G559:I559"/>
    <mergeCell ref="G563:I563"/>
    <mergeCell ref="J559:K559"/>
    <mergeCell ref="J585:K585"/>
    <mergeCell ref="J380:K380"/>
    <mergeCell ref="J812:K812"/>
    <mergeCell ref="J811:K811"/>
    <mergeCell ref="G814:I814"/>
    <mergeCell ref="J823:K823"/>
    <mergeCell ref="J822:K822"/>
    <mergeCell ref="J717:K717"/>
    <mergeCell ref="J560:K560"/>
    <mergeCell ref="J563:K563"/>
    <mergeCell ref="G782:I782"/>
    <mergeCell ref="J782:K782"/>
    <mergeCell ref="G530:I530"/>
    <mergeCell ref="G560:I560"/>
    <mergeCell ref="G516:I516"/>
    <mergeCell ref="J516:K516"/>
    <mergeCell ref="J209:K209"/>
    <mergeCell ref="G209:I209"/>
    <mergeCell ref="J232:K232"/>
    <mergeCell ref="G232:I232"/>
    <mergeCell ref="G241:I241"/>
    <mergeCell ref="J241:K241"/>
    <mergeCell ref="J265:K265"/>
    <mergeCell ref="G836:I836"/>
    <mergeCell ref="G837:I837"/>
    <mergeCell ref="G383:I383"/>
    <mergeCell ref="G59:I59"/>
    <mergeCell ref="J59:K59"/>
    <mergeCell ref="J109:K109"/>
    <mergeCell ref="G141:I141"/>
    <mergeCell ref="G142:I142"/>
    <mergeCell ref="J141:K141"/>
    <mergeCell ref="J142:K142"/>
    <mergeCell ref="G246:I246"/>
    <mergeCell ref="G247:I247"/>
    <mergeCell ref="J246:K246"/>
    <mergeCell ref="J247:K247"/>
    <mergeCell ref="G60:I60"/>
    <mergeCell ref="G61:I61"/>
    <mergeCell ref="G62:I62"/>
    <mergeCell ref="G63:I63"/>
    <mergeCell ref="G64:I64"/>
    <mergeCell ref="J64:K64"/>
    <mergeCell ref="J388:K388"/>
    <mergeCell ref="G377:I377"/>
    <mergeCell ref="G16:I16"/>
    <mergeCell ref="J16:K16"/>
    <mergeCell ref="G490:I490"/>
    <mergeCell ref="G279:I279"/>
    <mergeCell ref="G281:I281"/>
    <mergeCell ref="G282:I282"/>
    <mergeCell ref="G294:I294"/>
    <mergeCell ref="J294:K294"/>
    <mergeCell ref="G295:I295"/>
    <mergeCell ref="J295:K295"/>
    <mergeCell ref="G420:I420"/>
    <mergeCell ref="G110:I110"/>
    <mergeCell ref="G111:I111"/>
    <mergeCell ref="J111:K111"/>
    <mergeCell ref="J110:K110"/>
    <mergeCell ref="J439:K439"/>
    <mergeCell ref="G254:I254"/>
    <mergeCell ref="G255:I255"/>
    <mergeCell ref="G388:I388"/>
    <mergeCell ref="G443:I443"/>
    <mergeCell ref="G436:I436"/>
    <mergeCell ref="J434:K434"/>
    <mergeCell ref="J436:K436"/>
    <mergeCell ref="G439:I439"/>
    <mergeCell ref="G440:I440"/>
    <mergeCell ref="G433:I433"/>
    <mergeCell ref="J440:K440"/>
    <mergeCell ref="J431:K431"/>
    <mergeCell ref="J435:K435"/>
    <mergeCell ref="G384:I384"/>
    <mergeCell ref="J384:K384"/>
    <mergeCell ref="J364:K364"/>
    <mergeCell ref="G380:I380"/>
    <mergeCell ref="J429:K429"/>
    <mergeCell ref="J63:K63"/>
    <mergeCell ref="J62:K62"/>
    <mergeCell ref="J61:K61"/>
    <mergeCell ref="J60:K60"/>
    <mergeCell ref="G85:I85"/>
    <mergeCell ref="G86:I86"/>
    <mergeCell ref="G87:I87"/>
    <mergeCell ref="J85:K85"/>
    <mergeCell ref="J86:K86"/>
    <mergeCell ref="J87:K87"/>
    <mergeCell ref="G109:I109"/>
    <mergeCell ref="J140:K140"/>
    <mergeCell ref="J139:K139"/>
    <mergeCell ref="J99:K99"/>
    <mergeCell ref="G95:I95"/>
    <mergeCell ref="G171:I171"/>
    <mergeCell ref="G160:I160"/>
    <mergeCell ref="J158:K158"/>
    <mergeCell ref="J160:K160"/>
    <mergeCell ref="G172:I172"/>
    <mergeCell ref="G190:I190"/>
    <mergeCell ref="G202:I202"/>
    <mergeCell ref="J202:K202"/>
    <mergeCell ref="G195:I195"/>
    <mergeCell ref="J203:K203"/>
    <mergeCell ref="G208:I208"/>
    <mergeCell ref="G226:I226"/>
    <mergeCell ref="G227:I227"/>
    <mergeCell ref="J220:K220"/>
    <mergeCell ref="J219:K219"/>
  </mergeCells>
  <pageMargins left="0.39" right="0.39" top="0.39" bottom="0.39" header="0.5" footer="0.5"/>
  <pageSetup paperSize="9" orientation="portrait" r:id="rId1"/>
  <rowBreaks count="1" manualBreakCount="1">
    <brk id="864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Page 1</vt:lpstr>
      <vt:lpstr>Arkusz1</vt:lpstr>
      <vt:lpstr>'Page 1'!Obszar_wydruku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Wydatki_wg_KR_RIO_od_2016</dc:title>
  <dc:creator>PPGR</dc:creator>
  <cp:lastModifiedBy>Lidia Pacyna</cp:lastModifiedBy>
  <cp:lastPrinted>2024-12-30T10:41:41Z</cp:lastPrinted>
  <dcterms:created xsi:type="dcterms:W3CDTF">2024-11-01T21:12:26Z</dcterms:created>
  <dcterms:modified xsi:type="dcterms:W3CDTF">2025-12-29T06:49:30Z</dcterms:modified>
</cp:coreProperties>
</file>