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Fs01\dzialy\Księgowość\BUDŻET 2026\BUDŻET\"/>
    </mc:Choice>
  </mc:AlternateContent>
  <bookViews>
    <workbookView xWindow="-120" yWindow="-120" windowWidth="29040" windowHeight="15720"/>
  </bookViews>
  <sheets>
    <sheet name="Arkusz1" sheetId="1" r:id="rId1"/>
  </sheets>
  <definedNames>
    <definedName name="_xlnm.Print_Area" localSheetId="0">Arkusz1!$A$2:$L$200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9" i="1" l="1"/>
  <c r="H93" i="1"/>
  <c r="H94" i="1"/>
  <c r="O121" i="1" l="1"/>
  <c r="H149" i="1"/>
  <c r="H26" i="1" l="1"/>
  <c r="H72" i="1"/>
  <c r="H64" i="1"/>
  <c r="H61" i="1"/>
  <c r="H8" i="1" l="1"/>
  <c r="H9" i="1" l="1"/>
  <c r="H57" i="1"/>
  <c r="H56" i="1" s="1"/>
  <c r="H55" i="1" s="1"/>
  <c r="H63" i="1"/>
  <c r="H176" i="1"/>
  <c r="H45" i="1"/>
  <c r="H116" i="1"/>
  <c r="H115" i="1" s="1"/>
  <c r="H102" i="1"/>
  <c r="H101" i="1" s="1"/>
  <c r="H91" i="1"/>
  <c r="H90" i="1" s="1"/>
  <c r="H96" i="1"/>
  <c r="H97" i="1"/>
  <c r="H71" i="1"/>
  <c r="H39" i="1"/>
  <c r="H31" i="1"/>
  <c r="H121" i="1"/>
  <c r="H119" i="1" s="1"/>
  <c r="H120" i="1" s="1"/>
  <c r="H100" i="1" s="1"/>
  <c r="H194" i="1"/>
  <c r="H193" i="1"/>
  <c r="H170" i="1"/>
  <c r="H169" i="1"/>
  <c r="H21" i="1"/>
  <c r="H20" i="1" s="1"/>
  <c r="H22" i="1"/>
  <c r="H81" i="1"/>
  <c r="H161" i="1" l="1"/>
  <c r="H160" i="1" s="1"/>
  <c r="H157" i="1"/>
  <c r="H156" i="1" s="1"/>
  <c r="H198" i="1" l="1"/>
  <c r="H191" i="1"/>
  <c r="H190" i="1" s="1"/>
  <c r="H189" i="1" s="1"/>
  <c r="H187" i="1"/>
  <c r="H186" i="1" s="1"/>
  <c r="H184" i="1"/>
  <c r="H183" i="1" s="1"/>
  <c r="H175" i="1"/>
  <c r="H173" i="1"/>
  <c r="H172" i="1" s="1"/>
  <c r="H167" i="1"/>
  <c r="H166" i="1" s="1"/>
  <c r="H153" i="1"/>
  <c r="H152" i="1" s="1"/>
  <c r="H148" i="1"/>
  <c r="H143" i="1"/>
  <c r="H142" i="1" s="1"/>
  <c r="H140" i="1"/>
  <c r="H139" i="1" s="1"/>
  <c r="H136" i="1"/>
  <c r="H135" i="1" s="1"/>
  <c r="H133" i="1"/>
  <c r="H132" i="1" s="1"/>
  <c r="H130" i="1"/>
  <c r="H129" i="1" s="1"/>
  <c r="H125" i="1"/>
  <c r="H124" i="1" s="1"/>
  <c r="H112" i="1"/>
  <c r="H111" i="1" s="1"/>
  <c r="H108" i="1"/>
  <c r="H107" i="1" s="1"/>
  <c r="H86" i="1"/>
  <c r="H85" i="1" s="1"/>
  <c r="H53" i="1"/>
  <c r="H52" i="1" s="1"/>
  <c r="H51" i="1" s="1"/>
  <c r="H44" i="1"/>
  <c r="H38" i="1"/>
  <c r="H35" i="1"/>
  <c r="H34" i="1" s="1"/>
  <c r="H18" i="1"/>
  <c r="H17" i="1" s="1"/>
  <c r="H16" i="1" s="1"/>
  <c r="H13" i="1"/>
  <c r="H12" i="1" l="1"/>
  <c r="H6" i="1" s="1"/>
  <c r="H7" i="1" s="1"/>
  <c r="O202" i="1"/>
  <c r="O204" i="1" s="1"/>
  <c r="H197" i="1"/>
  <c r="H196" i="1" s="1"/>
  <c r="O203" i="1"/>
  <c r="H99" i="1"/>
  <c r="H155" i="1"/>
  <c r="H37" i="1"/>
  <c r="H123" i="1"/>
  <c r="H182" i="1"/>
  <c r="H80" i="1"/>
  <c r="H59" i="1" s="1"/>
  <c r="H25" i="1"/>
  <c r="H24" i="1" s="1"/>
  <c r="H200" i="1" l="1"/>
</calcChain>
</file>

<file path=xl/sharedStrings.xml><?xml version="1.0" encoding="utf-8"?>
<sst xmlns="http://schemas.openxmlformats.org/spreadsheetml/2006/main" count="341" uniqueCount="220">
  <si>
    <t>Dział</t>
  </si>
  <si>
    <t>Rozdział</t>
  </si>
  <si>
    <t>§</t>
  </si>
  <si>
    <t>Nazwa</t>
  </si>
  <si>
    <t>Plan ogółem</t>
  </si>
  <si>
    <t>010</t>
  </si>
  <si>
    <t>Rolnictwo i łowiectwo</t>
  </si>
  <si>
    <t>01095</t>
  </si>
  <si>
    <t>Pozostała działalność</t>
  </si>
  <si>
    <t xml:space="preserve">dochody bieżące:
</t>
  </si>
  <si>
    <t>0750</t>
  </si>
  <si>
    <t>2010</t>
  </si>
  <si>
    <t>Dotacja celowa otrzymana z budżetu państwa na realizację zadań bieżących z zakresu administracji rządowej oraz innych zadań zleconych gminie (związkom gmin, związkom powiatowo-gminnym) ustawami</t>
  </si>
  <si>
    <t>020</t>
  </si>
  <si>
    <t>Leśnictwo</t>
  </si>
  <si>
    <t>5 000,00</t>
  </si>
  <si>
    <t>02001</t>
  </si>
  <si>
    <t>Gospodarka leśna</t>
  </si>
  <si>
    <t>0870</t>
  </si>
  <si>
    <t>700</t>
  </si>
  <si>
    <t>Gospodarka mieszkaniowa</t>
  </si>
  <si>
    <t>70005</t>
  </si>
  <si>
    <t>Gospodarka gruntami i nieruchomościami</t>
  </si>
  <si>
    <t>0550</t>
  </si>
  <si>
    <t>0830</t>
  </si>
  <si>
    <t>0920</t>
  </si>
  <si>
    <t>Wpływy z pozostałych odsetek</t>
  </si>
  <si>
    <t>0770</t>
  </si>
  <si>
    <t>70007</t>
  </si>
  <si>
    <t>Gospodarowanie mieszkaniowym zasobem gminy</t>
  </si>
  <si>
    <t>750</t>
  </si>
  <si>
    <t>Administracja publiczna</t>
  </si>
  <si>
    <t>75011</t>
  </si>
  <si>
    <t>Urzędy wojewódzkie</t>
  </si>
  <si>
    <t>75023</t>
  </si>
  <si>
    <t>Urzędy gmin (miast i miast na prawach powiatu)</t>
  </si>
  <si>
    <t>0640</t>
  </si>
  <si>
    <t>Wpływy z tytułu kosztów egzekucyjnych, opłaty komorniczej i kosztów upomnień</t>
  </si>
  <si>
    <t>500,00</t>
  </si>
  <si>
    <t>0690</t>
  </si>
  <si>
    <t>Wpływy z różnych opłat</t>
  </si>
  <si>
    <t>751</t>
  </si>
  <si>
    <t>Urzędy naczelnych organów władzy państwowej, kontroli i ochrony prawa oraz sądownictwa</t>
  </si>
  <si>
    <t>75101</t>
  </si>
  <si>
    <t>Urzędy naczelnych organów władzy państwowej, kontroli i ochrony prawa</t>
  </si>
  <si>
    <t>756</t>
  </si>
  <si>
    <t>Dochody od osób prawnych, od osób fizycznych i od innych jednostek nieposiadających osobowości prawnej oraz wydatki związane z ich poborem</t>
  </si>
  <si>
    <t>75615</t>
  </si>
  <si>
    <t>Wpływy z podatku rolnego, podatku leśnego, podatku od czynności cywilnoprawnych, podatków i opłat lokalnych od osób prawnych i innych jednostek organizacyjnych</t>
  </si>
  <si>
    <t>0310</t>
  </si>
  <si>
    <t>Wpływy z podatku od nieruchomości</t>
  </si>
  <si>
    <t>0320</t>
  </si>
  <si>
    <t>Wpływy z podatku rolnego</t>
  </si>
  <si>
    <t>0330</t>
  </si>
  <si>
    <t>Wpływy z podatku leśnego</t>
  </si>
  <si>
    <t>0340</t>
  </si>
  <si>
    <t>Wpływy z podatku od środków transportowych</t>
  </si>
  <si>
    <t>0910</t>
  </si>
  <si>
    <t>Wpływy z odsetek od nieterminowych wpłat z tytułu podatków i opłat</t>
  </si>
  <si>
    <t>75616</t>
  </si>
  <si>
    <t>Wpływy z podatku rolnego, podatku leśnego, podatku od spadków i darowizn, podatku od czynności cywilno-prawnych oraz podatków i opłat lokalnych od osób fizycznych</t>
  </si>
  <si>
    <t>75618</t>
  </si>
  <si>
    <t>Wpływy z innych opłat stanowiących dochody jednostek samorządu terytorialnego na podstawie ustaw</t>
  </si>
  <si>
    <t>0410</t>
  </si>
  <si>
    <t>Wpływy z opłaty skarbowej</t>
  </si>
  <si>
    <t>20 000,00</t>
  </si>
  <si>
    <t>0460</t>
  </si>
  <si>
    <t>Wpływy z opłaty eksploatacyjnej</t>
  </si>
  <si>
    <t>0480</t>
  </si>
  <si>
    <t>Wpływy z opłat za zezwolenia na sprzedaż napojów alkoholowych</t>
  </si>
  <si>
    <t>75621</t>
  </si>
  <si>
    <t>Udziały gmin w podatkach stanowiących dochód budżetu państwa</t>
  </si>
  <si>
    <t>0010</t>
  </si>
  <si>
    <t>Wpływy z podatku dochodowego od osób fizycznych</t>
  </si>
  <si>
    <t>0020</t>
  </si>
  <si>
    <t>Wpływy z podatku dochodowego od osób prawnych</t>
  </si>
  <si>
    <t>758</t>
  </si>
  <si>
    <t>Różne rozliczenia</t>
  </si>
  <si>
    <t>801</t>
  </si>
  <si>
    <t>Oświata i wychowanie</t>
  </si>
  <si>
    <t>80101</t>
  </si>
  <si>
    <t>Szkoły podstawowe</t>
  </si>
  <si>
    <t>0970</t>
  </si>
  <si>
    <t>80103</t>
  </si>
  <si>
    <t>Oddziały przedszkolne w szkołach podstawowych</t>
  </si>
  <si>
    <t>0660</t>
  </si>
  <si>
    <t>Wpływy z opłat za korzystanie z wychowania przedszkolnego</t>
  </si>
  <si>
    <t>80104</t>
  </si>
  <si>
    <t xml:space="preserve">Przedszkola </t>
  </si>
  <si>
    <t>80148</t>
  </si>
  <si>
    <t>Stołówki szkolne i przedszkolne</t>
  </si>
  <si>
    <t>0670</t>
  </si>
  <si>
    <t>852</t>
  </si>
  <si>
    <t>Pomoc społeczna</t>
  </si>
  <si>
    <t>85203</t>
  </si>
  <si>
    <t>Ośrodki wsparcia</t>
  </si>
  <si>
    <t>100,00</t>
  </si>
  <si>
    <t>85205</t>
  </si>
  <si>
    <t>Zadania w zakresie przeciwdziałania przemocy domowej</t>
  </si>
  <si>
    <t>6 000,00</t>
  </si>
  <si>
    <t>2030</t>
  </si>
  <si>
    <t>Dotacja celowa otrzymana z budżetu państwa na realizację własnych zadań bieżących gmin (związków gmin, związków powiatowo-gminnych)</t>
  </si>
  <si>
    <t>85213</t>
  </si>
  <si>
    <t>Składki na ubezpieczenie zdrowotne opłacane za osoby pobierające niektóre świadczenia z pomocy społecznej oraz za osoby uczestniczące w zajęciach w centrum integracji społecznej</t>
  </si>
  <si>
    <t>85214</t>
  </si>
  <si>
    <t>Zasiłki okresowe, celowe i pomoc w naturze oraz składki na ubezpieczenia emerytalne i rentowe</t>
  </si>
  <si>
    <t>85216</t>
  </si>
  <si>
    <t>Zasiłki stałe</t>
  </si>
  <si>
    <t>85219</t>
  </si>
  <si>
    <t>Ośrodki pomocy społecznej</t>
  </si>
  <si>
    <t>85228</t>
  </si>
  <si>
    <t>Usługi opiekuńcze i specjalistyczne usługi opiekuńcze</t>
  </si>
  <si>
    <t>85295</t>
  </si>
  <si>
    <t>855</t>
  </si>
  <si>
    <t>Rodzina</t>
  </si>
  <si>
    <t>85502</t>
  </si>
  <si>
    <t xml:space="preserve">Świadczenia rodzinne, świadczenie z funduszu alimentacyjnego oraz składki na ubezpieczenia emerytalne i rentowe z ubezpieczenia społecznego
</t>
  </si>
  <si>
    <t>85503</t>
  </si>
  <si>
    <t>Karta Dużej Rodziny</t>
  </si>
  <si>
    <t>85513</t>
  </si>
  <si>
    <t>Składki na ubezpieczenie zdrowotne opłacane za osoby pobierające niektóre świadczenia rodzinne oraz za osoby pobierające zasiłki dla opiekunów</t>
  </si>
  <si>
    <t>85516</t>
  </si>
  <si>
    <t>System opieki nad dziećmi w wieku do lat 3</t>
  </si>
  <si>
    <t>60,00</t>
  </si>
  <si>
    <t>900</t>
  </si>
  <si>
    <t>Gospodarka komunalna i ochrona środowiska</t>
  </si>
  <si>
    <t>90002</t>
  </si>
  <si>
    <t>Gospodarka odpadami komunalnymi</t>
  </si>
  <si>
    <t>0490</t>
  </si>
  <si>
    <t>90019</t>
  </si>
  <si>
    <t>Wpływy i wydatki związane z gromadzeniem środków z opłat i kar za korzystanie ze środowiska</t>
  </si>
  <si>
    <t>921</t>
  </si>
  <si>
    <t>Kultura i ochrona dziedzictwa narodowego</t>
  </si>
  <si>
    <t>92109</t>
  </si>
  <si>
    <t>Domy i ośrodki kultury, świetlice i kluby</t>
  </si>
  <si>
    <t>926</t>
  </si>
  <si>
    <t>Kultura fizyczna</t>
  </si>
  <si>
    <t>92601</t>
  </si>
  <si>
    <t>Obiekty sportowe</t>
  </si>
  <si>
    <t>6330</t>
  </si>
  <si>
    <t>Dotacja celowa otrzymana z budżetu państwa na realizację inwestycji i zakupów inwestycyjnych własnych gmin (związków gmin, związków powiatowo-gminnych)</t>
  </si>
  <si>
    <t>dotacja sprawy obywatelskie</t>
  </si>
  <si>
    <t>dotacja na obronę narodową</t>
  </si>
  <si>
    <t>dotacja na ewidencję działalności gospodarczej, rejestru KRS oraz wyboru ławników</t>
  </si>
  <si>
    <t>Ogółem:</t>
  </si>
  <si>
    <t>Transport i łączność</t>
  </si>
  <si>
    <t>Drogi publiczne gminne</t>
  </si>
  <si>
    <t>0620</t>
  </si>
  <si>
    <t>Różne rozliczenia finansowe</t>
  </si>
  <si>
    <t>Świadczenie wychowawcze</t>
  </si>
  <si>
    <t>0940</t>
  </si>
  <si>
    <t>2360</t>
  </si>
  <si>
    <t>Dochody</t>
  </si>
  <si>
    <r>
      <t xml:space="preserve">Wpływy z najmu i dzierżawy składników majątkowych Skarbu Państwa, jednostek samorządu terytorialnego lub innych jednostek zaliczanych do sektora finansów publicznych oraz innych umów o podobnym charakterze </t>
    </r>
    <r>
      <rPr>
        <i/>
        <sz val="10"/>
        <color theme="1"/>
        <rFont val="Times New Roman"/>
        <family val="1"/>
        <charset val="238"/>
      </rPr>
      <t>(czynsze dzierżawne obwodów łowieckich)</t>
    </r>
  </si>
  <si>
    <r>
      <t>Wpływy ze sprzedaży składników majątkowych</t>
    </r>
    <r>
      <rPr>
        <i/>
        <sz val="10"/>
        <color theme="1"/>
        <rFont val="Times New Roman"/>
        <family val="1"/>
        <charset val="238"/>
      </rPr>
      <t xml:space="preserve"> (sprzedaż drzewa z lasu mienia gminnego)</t>
    </r>
  </si>
  <si>
    <r>
      <t xml:space="preserve">Wpływy z usług </t>
    </r>
    <r>
      <rPr>
        <i/>
        <sz val="10"/>
        <color theme="1"/>
        <rFont val="Times New Roman"/>
        <family val="1"/>
        <charset val="238"/>
      </rPr>
      <t>(wpływy z refaktur za gaz)</t>
    </r>
  </si>
  <si>
    <r>
      <t xml:space="preserve">Wpłaty z tytułu odpłatnego nabycia prawa własności oraz prawa użytkowania wieczystego nieruchomości </t>
    </r>
    <r>
      <rPr>
        <i/>
        <sz val="10"/>
        <color theme="1"/>
        <rFont val="Times New Roman"/>
        <family val="1"/>
        <charset val="238"/>
      </rPr>
      <t>(wpływy ze sprzedaży działek)</t>
    </r>
  </si>
  <si>
    <r>
      <t xml:space="preserve">Wpływy z różnych dochodów </t>
    </r>
    <r>
      <rPr>
        <i/>
        <sz val="10"/>
        <color theme="1"/>
        <rFont val="Times New Roman"/>
        <family val="1"/>
        <charset val="238"/>
      </rPr>
      <t>(wynagrodzenie płatnika składek)</t>
    </r>
  </si>
  <si>
    <r>
      <t xml:space="preserve">Wpływy z najmu i dzierżawy składników majątkowych Skarbu Państwa, jednostek samorządu terytorialnego lub innych jednostek zaliczanych do sektora finansów publicznych oraz innych umów o podobnym charakterze </t>
    </r>
    <r>
      <rPr>
        <i/>
        <sz val="10"/>
        <color theme="1"/>
        <rFont val="Times New Roman"/>
        <family val="1"/>
        <charset val="238"/>
      </rPr>
      <t>(czynsze)</t>
    </r>
  </si>
  <si>
    <r>
      <t xml:space="preserve">Wpływy z usług </t>
    </r>
    <r>
      <rPr>
        <i/>
        <sz val="10"/>
        <color theme="1"/>
        <rFont val="Times New Roman"/>
        <family val="1"/>
        <charset val="238"/>
      </rPr>
      <t>(zwrot za wodę i kanalizację)</t>
    </r>
  </si>
  <si>
    <r>
      <t xml:space="preserve">Wpływy z pozostałych odsetek 
</t>
    </r>
    <r>
      <rPr>
        <i/>
        <sz val="10"/>
        <color theme="1"/>
        <rFont val="Times New Roman"/>
        <family val="1"/>
        <charset val="238"/>
      </rPr>
      <t>- odsetki od lokat</t>
    </r>
  </si>
  <si>
    <r>
      <t xml:space="preserve">Wpływy z usług </t>
    </r>
    <r>
      <rPr>
        <i/>
        <sz val="10"/>
        <color theme="1"/>
        <rFont val="Times New Roman"/>
        <family val="1"/>
        <charset val="238"/>
      </rPr>
      <t>(wpływ za pobyt dziecka z innej gminy)</t>
    </r>
  </si>
  <si>
    <r>
      <t>Wpływy z różnych dochodów</t>
    </r>
    <r>
      <rPr>
        <i/>
        <sz val="10"/>
        <color theme="1"/>
        <rFont val="Times New Roman"/>
        <family val="1"/>
        <charset val="238"/>
      </rPr>
      <t xml:space="preserve"> (wynagrodzenie płatnika składek)</t>
    </r>
  </si>
  <si>
    <r>
      <t xml:space="preserve">Wpływy z różnych opłat </t>
    </r>
    <r>
      <rPr>
        <i/>
        <sz val="10"/>
        <color theme="1"/>
        <rFont val="Times New Roman"/>
        <family val="1"/>
        <charset val="238"/>
      </rPr>
      <t>(wpływy z opłat i kar za korzystanie ze środowiska)</t>
    </r>
  </si>
  <si>
    <r>
      <t xml:space="preserve">Wpływy z pozostałych odsetek 
</t>
    </r>
    <r>
      <rPr>
        <i/>
        <sz val="10"/>
        <color theme="1"/>
        <rFont val="Times New Roman"/>
        <family val="1"/>
        <charset val="238"/>
      </rPr>
      <t>- odsetki bankowe</t>
    </r>
  </si>
  <si>
    <r>
      <t xml:space="preserve">Wpływy z pozostałych odsetek </t>
    </r>
    <r>
      <rPr>
        <i/>
        <sz val="10"/>
        <color theme="1"/>
        <rFont val="Times New Roman"/>
        <family val="1"/>
        <charset val="238"/>
      </rPr>
      <t>(odsetki od zwrotu nienależnie pobranego świadczenia wychowawczego z lat ubiegłych)</t>
    </r>
  </si>
  <si>
    <r>
      <t xml:space="preserve">Wpływy z rozliczeń/zwrotów z lat ubiegłych </t>
    </r>
    <r>
      <rPr>
        <i/>
        <sz val="10"/>
        <color theme="1"/>
        <rFont val="Times New Roman"/>
        <family val="1"/>
        <charset val="238"/>
      </rPr>
      <t>(zwrot nienależnie pobranego świadczenia wychowawczego z lat ubiegłych))</t>
    </r>
  </si>
  <si>
    <r>
      <t xml:space="preserve">Wpływy z pozostałych odsetek </t>
    </r>
    <r>
      <rPr>
        <i/>
        <sz val="10"/>
        <color theme="1"/>
        <rFont val="Times New Roman"/>
        <family val="1"/>
        <charset val="238"/>
      </rPr>
      <t>(odsetki od zwrotu od nienależnie pobranych świadczeń rodzinnych)</t>
    </r>
  </si>
  <si>
    <r>
      <t xml:space="preserve">Wpływy z rozliczeń/zwrotów z lat ubiegłych </t>
    </r>
    <r>
      <rPr>
        <i/>
        <sz val="10"/>
        <color theme="1"/>
        <rFont val="Times New Roman"/>
        <family val="1"/>
        <charset val="238"/>
      </rPr>
      <t>(zwrot nienależnie pobranych świadczeń rodzinnych)</t>
    </r>
  </si>
  <si>
    <r>
      <t xml:space="preserve">Wpływy z usług </t>
    </r>
    <r>
      <rPr>
        <i/>
        <sz val="10"/>
        <color theme="1"/>
        <rFont val="Times New Roman"/>
        <family val="1"/>
        <charset val="238"/>
      </rPr>
      <t>(schronisko)</t>
    </r>
  </si>
  <si>
    <r>
      <t>Wpływy z najmu i dzierżawy składników majątkowych Skarbu Państwa, jednostek samorządu terytorialnego lub innych jednostek zaliczanych do sektora finansów publicznych oraz innych umów o podobnym charakterze -</t>
    </r>
    <r>
      <rPr>
        <i/>
        <sz val="10"/>
        <color theme="1"/>
        <rFont val="Times New Roman"/>
        <family val="1"/>
        <charset val="238"/>
      </rPr>
      <t>wpływy z najmu lokali, pomieszczeń</t>
    </r>
  </si>
  <si>
    <r>
      <t xml:space="preserve">Wpływy z najmu i dzierżawy składników majątkowych Skarbu Państwa, jednostek samorządu terytorialnego lub innych jednostek zaliczanych do sektora finansów publicznych oraz innych umów o podobnym charakterze - </t>
    </r>
    <r>
      <rPr>
        <i/>
        <sz val="10"/>
        <color theme="1"/>
        <rFont val="Times New Roman"/>
        <family val="1"/>
        <charset val="238"/>
      </rPr>
      <t>wpływy z najmu lokali mieszkalnyc</t>
    </r>
    <r>
      <rPr>
        <sz val="10"/>
        <color theme="1"/>
        <rFont val="Times New Roman"/>
        <family val="1"/>
        <charset val="238"/>
      </rPr>
      <t>h</t>
    </r>
  </si>
  <si>
    <r>
      <t xml:space="preserve">Wpływy z opłat z tytułu użytkowania wieczystego nieruchomości - </t>
    </r>
    <r>
      <rPr>
        <i/>
        <sz val="10"/>
        <color theme="1"/>
        <rFont val="Times New Roman"/>
        <family val="1"/>
        <charset val="238"/>
      </rPr>
      <t>wieczyste użytkowanie nieruchomości</t>
    </r>
  </si>
  <si>
    <r>
      <t xml:space="preserve">Wpływy z innych lokalnych opłat pobieranych przez jednostki samorządu terytorialnego na podstawie odrębnych ustaw </t>
    </r>
    <r>
      <rPr>
        <i/>
        <sz val="10"/>
        <rFont val="Times New Roman"/>
        <family val="1"/>
        <charset val="238"/>
      </rPr>
      <t>(opłata za gospodrowanie odpadami komunalnymi)</t>
    </r>
  </si>
  <si>
    <t>dochody bieżące:</t>
  </si>
  <si>
    <t>dochody majątkowe:</t>
  </si>
  <si>
    <t>Subwencja ogólna dla jednostki samorządu terytorialnego</t>
  </si>
  <si>
    <t>dochody bieżące</t>
  </si>
  <si>
    <t>2000,00</t>
  </si>
  <si>
    <t>1000,00</t>
  </si>
  <si>
    <t>15 000,00</t>
  </si>
  <si>
    <t>Wspieranie rodziny</t>
  </si>
  <si>
    <t xml:space="preserve">Dotacja celowa otrzymana z budżetu państwa na realizację własnych zadań bieżących gminy (związków gmin, związkom powiatowo-gminnym) ustawami </t>
  </si>
  <si>
    <t>Dotacja celowa otrzymana z budżetu państwa na realizację własnych zadań bieżących gminy (związków gmin, związkom powiatowo-gminnym)</t>
  </si>
  <si>
    <t>Biblioteki</t>
  </si>
  <si>
    <t>01043</t>
  </si>
  <si>
    <t>Infrastruktura wodociągowa wsi</t>
  </si>
  <si>
    <t>6207</t>
  </si>
  <si>
    <t>Obrona narodowa</t>
  </si>
  <si>
    <t>Kwalifikacja wojskowa.</t>
  </si>
  <si>
    <r>
      <t xml:space="preserve">Wpływy z opłat za zezwolenia, akredytacje oraz opłaty ewidencyjne, w tym opłaty za częstotliwości </t>
    </r>
    <r>
      <rPr>
        <i/>
        <sz val="10"/>
        <color theme="1"/>
        <rFont val="Times New Roman"/>
        <family val="1"/>
        <charset val="238"/>
      </rPr>
      <t>(opłata za zajęcie pasa drogowego)</t>
    </r>
  </si>
  <si>
    <t>Subwencja ogólna z budżetu państwa</t>
  </si>
  <si>
    <t>Wpływy z opłat za wyżywienie w żłobku, przedszkolu lub szkole</t>
  </si>
  <si>
    <t>w tym z tytułu dotacji i środków na finansowanie wydatków na realizację zadań finansowanych z udziałem środków, o których mowa w art. 5 ust.1 pkt 2 i 3</t>
  </si>
  <si>
    <t>0350</t>
  </si>
  <si>
    <t>0500</t>
  </si>
  <si>
    <t>Wpływy z podatku od czynności cywilnoprawnych</t>
  </si>
  <si>
    <t>0360</t>
  </si>
  <si>
    <t>Wpływy z podatku od działalności gospodarczej osób fizycznych, opłacanego w formie karty podatkowej</t>
  </si>
  <si>
    <t>Wpływy z podatku od spadków i darowizn</t>
  </si>
  <si>
    <r>
      <t xml:space="preserve">Wpływy z usług </t>
    </r>
    <r>
      <rPr>
        <i/>
        <sz val="10"/>
        <color rgb="FF000000"/>
        <rFont val="Times New Roman"/>
        <family val="1"/>
        <charset val="238"/>
      </rPr>
      <t>(odpłatność za usługi opiekuńcze - pomoc sądziedzka)</t>
    </r>
  </si>
  <si>
    <r>
      <t xml:space="preserve">Dochody jednostek samorządu terytorialnego związane z realizacją zadań z zakresu administracji rządowej oraz innych zadań zleconych ustawami </t>
    </r>
    <r>
      <rPr>
        <i/>
        <sz val="10"/>
        <color theme="1"/>
        <rFont val="Times New Roman"/>
        <family val="1"/>
        <charset val="238"/>
      </rPr>
      <t>(dochody budżetu gminy z tyt. 40% FA)</t>
    </r>
  </si>
  <si>
    <r>
      <t xml:space="preserve">Wpływy z najmu i dzierżawy składników majątkowych Skarbu Państwa, jednostek samorządu terytorialnego lub innych jednostek zaliczanych do sektora finansów publicznych oraz innych umów o podobnym charakterze </t>
    </r>
    <r>
      <rPr>
        <i/>
        <sz val="10"/>
        <color theme="1"/>
        <rFont val="Times New Roman"/>
        <family val="1"/>
        <charset val="238"/>
      </rPr>
      <t>(wpływy z najmu lokali, pomieszczeń)</t>
    </r>
  </si>
  <si>
    <r>
      <t>Wpływy z pozostałych odsetek (</t>
    </r>
    <r>
      <rPr>
        <i/>
        <sz val="10"/>
        <color theme="1"/>
        <rFont val="Times New Roman"/>
        <family val="1"/>
        <charset val="238"/>
      </rPr>
      <t>odsetki bankowe)</t>
    </r>
  </si>
  <si>
    <r>
      <t>Wpływy z opłat za wyżywienie z żłobku, przedszkolu lub szkole (</t>
    </r>
    <r>
      <rPr>
        <i/>
        <sz val="10"/>
        <color rgb="FF000000"/>
        <rFont val="Times New Roman"/>
        <family val="1"/>
        <charset val="238"/>
      </rPr>
      <t>odpłatność za wyżywienie dzieci w Klubie Dziecięcym)</t>
    </r>
  </si>
  <si>
    <r>
      <t xml:space="preserve">Wpływy z różnych opłat </t>
    </r>
    <r>
      <rPr>
        <i/>
        <sz val="10"/>
        <color theme="1"/>
        <rFont val="Times New Roman"/>
        <family val="1"/>
        <charset val="238"/>
      </rPr>
      <t>(odpłatność za pobyt dzieci w Klubie Dziecięcym</t>
    </r>
    <r>
      <rPr>
        <sz val="10"/>
        <color theme="1"/>
        <rFont val="Times New Roman"/>
        <family val="1"/>
        <charset val="238"/>
      </rPr>
      <t>)</t>
    </r>
  </si>
  <si>
    <r>
      <t xml:space="preserve">Wpływy z pozostałych odsetek 
</t>
    </r>
    <r>
      <rPr>
        <i/>
        <sz val="10"/>
        <color theme="1"/>
        <rFont val="Times New Roman"/>
        <family val="1"/>
        <charset val="238"/>
      </rPr>
      <t>(odsetki bankowe)</t>
    </r>
  </si>
  <si>
    <r>
      <t xml:space="preserve">Wpływy z pozostałych odsetek </t>
    </r>
    <r>
      <rPr>
        <i/>
        <sz val="10"/>
        <color theme="1"/>
        <rFont val="Times New Roman"/>
        <family val="1"/>
        <charset val="238"/>
      </rPr>
      <t>(odsetki bankowe)</t>
    </r>
    <r>
      <rPr>
        <sz val="10"/>
        <color theme="1"/>
        <rFont val="Times New Roman"/>
        <family val="1"/>
        <charset val="238"/>
      </rPr>
      <t xml:space="preserve">
</t>
    </r>
  </si>
  <si>
    <r>
      <t>Wpływy z najmu i dzierżawy składników majatkowych Skarbu Państwa, jednostek samorządu terytorialnego lub innych jednostek zaliczanych do sektora finansów publicznych oraz innych umów o podobnym charakterze (</t>
    </r>
    <r>
      <rPr>
        <i/>
        <sz val="10"/>
        <color theme="1"/>
        <rFont val="Times New Roman"/>
        <family val="1"/>
        <charset val="238"/>
      </rPr>
      <t>wpływy z najmu lokali, pomieszczeń)</t>
    </r>
  </si>
  <si>
    <t>Załącznik nr 1 do uchwały budżetowej na 2026 r. Gminy Dzikowiec Nr ….... z dnia ….....</t>
  </si>
  <si>
    <t>Projekt</t>
  </si>
  <si>
    <r>
      <t>Dotacja celowa otrzymana z budżetu państwa na realizację zadań bieżących z zakresu administracji rządowej oraz innych zadań zleconych gminie (związkom gmin, związkom powiatowo-gminnym) ustawami (</t>
    </r>
    <r>
      <rPr>
        <i/>
        <sz val="10"/>
        <color theme="1"/>
        <rFont val="Times New Roman"/>
        <family val="1"/>
        <charset val="238"/>
      </rPr>
      <t>Dotacja na prowadzenie i aktualizację rejestru wyborców)</t>
    </r>
  </si>
  <si>
    <t>Dotacja celowa  w ramach programów finansowych z udziałem środków europejskich oraz środków, o których mowa w art. 5 ust. 1 pkt. 3 oraz ust .3 pkt 5 i 6 ustawy, lub płatności w ramach budżetu środków europejskich, z wyłączeniem dochodów klasyfikowanych w paragrafie 625.</t>
  </si>
  <si>
    <t>Dotacja celowa w ramach w ramach programów finansowych z udziałem środków europejskich oraz środków, o których mowa w art.5 ust. 1 pkt. 3 oraz ust .3 pkt 5 i 6 ustawy, lub płatności w ramach budżetu środków europejskich, z wyłączeniem dochodów klasyfikowanych w paragrafie 625.</t>
  </si>
  <si>
    <r>
      <t>Wpływy z usług</t>
    </r>
    <r>
      <rPr>
        <i/>
        <sz val="10"/>
        <color theme="1"/>
        <rFont val="Times New Roman"/>
        <family val="1"/>
        <charset val="238"/>
      </rPr>
      <t xml:space="preserve"> (zwrot za media)</t>
    </r>
  </si>
  <si>
    <r>
      <t>Wpływy ze sprzedaży składników majątkowych</t>
    </r>
    <r>
      <rPr>
        <i/>
        <sz val="10"/>
        <color theme="1"/>
        <rFont val="Times New Roman"/>
        <family val="1"/>
        <charset val="238"/>
      </rPr>
      <t xml:space="preserve"> (wpływ ze sprzedaży drewna)</t>
    </r>
  </si>
  <si>
    <t>75816</t>
  </si>
  <si>
    <t>Wpływy do rozliczenia</t>
  </si>
  <si>
    <t>6370</t>
  </si>
  <si>
    <t>Środki otrzymane z Rządowego Funduszu Polski Ład: Program Inwestycji Śtrategicznych na realizację zadań inwestycyjnych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</si>
</sst>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38"/>
      <scheme val="minor"/>
    </font>
    <font>
      <sz val="10"/>
      <color indexed="8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9"/>
      <color indexed="8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i/>
      <sz val="10"/>
      <color rgb="FF000000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0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0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2">
    <xf numFmtId="0" fontId="0" fillId="0" borderId="0" xfId="0"/>
    <xf numFmtId="4" fontId="3" fillId="5" borderId="1" xfId="0" applyNumberFormat="1" applyFont="1" applyFill="1" applyBorder="1" applyAlignment="1" applyProtection="1">
      <alignment horizontal="center" vertical="center" wrapText="1"/>
      <protection locked="0"/>
    </xf>
    <xf numFmtId="4" fontId="1" fillId="5" borderId="1" xfId="0" applyNumberFormat="1" applyFont="1" applyFill="1" applyBorder="1" applyAlignment="1" applyProtection="1">
      <alignment horizontal="left" vertical="center" wrapText="1"/>
      <protection locked="0"/>
    </xf>
    <xf numFmtId="49" fontId="1" fillId="4" borderId="1" xfId="0" applyNumberFormat="1" applyFont="1" applyFill="1" applyBorder="1" applyAlignment="1" applyProtection="1">
      <alignment horizontal="left" vertical="center"/>
      <protection locked="0"/>
    </xf>
    <xf numFmtId="4" fontId="1" fillId="3" borderId="1" xfId="0" applyNumberFormat="1" applyFont="1" applyFill="1" applyBorder="1" applyAlignment="1" applyProtection="1">
      <alignment horizontal="left" vertical="center"/>
      <protection locked="0"/>
    </xf>
    <xf numFmtId="4" fontId="1" fillId="4" borderId="4" xfId="0" applyNumberFormat="1" applyFont="1" applyFill="1" applyBorder="1" applyAlignment="1" applyProtection="1">
      <alignment horizontal="left" vertical="center"/>
      <protection locked="0"/>
    </xf>
    <xf numFmtId="4" fontId="5" fillId="5" borderId="1" xfId="0" applyNumberFormat="1" applyFont="1" applyFill="1" applyBorder="1" applyAlignment="1" applyProtection="1">
      <alignment horizontal="left" vertical="center" wrapText="1"/>
      <protection locked="0"/>
    </xf>
    <xf numFmtId="4" fontId="3" fillId="3" borderId="1" xfId="0" applyNumberFormat="1" applyFont="1" applyFill="1" applyBorder="1" applyAlignment="1" applyProtection="1">
      <alignment horizontal="left" vertical="center"/>
      <protection locked="0"/>
    </xf>
    <xf numFmtId="4" fontId="5" fillId="2" borderId="1" xfId="0" applyNumberFormat="1" applyFont="1" applyFill="1" applyBorder="1" applyAlignment="1" applyProtection="1">
      <alignment horizontal="left" vertical="center" wrapText="1"/>
      <protection locked="0"/>
    </xf>
    <xf numFmtId="4" fontId="2" fillId="5" borderId="1" xfId="0" applyNumberFormat="1" applyFont="1" applyFill="1" applyBorder="1" applyAlignment="1" applyProtection="1">
      <alignment horizontal="left" vertical="center" wrapText="1"/>
      <protection locked="0"/>
    </xf>
    <xf numFmtId="4" fontId="1" fillId="4" borderId="1" xfId="0" applyNumberFormat="1" applyFont="1" applyFill="1" applyBorder="1" applyAlignment="1" applyProtection="1">
      <alignment horizontal="left" vertical="center"/>
      <protection locked="0"/>
    </xf>
    <xf numFmtId="4" fontId="3" fillId="4" borderId="1" xfId="0" applyNumberFormat="1" applyFont="1" applyFill="1" applyBorder="1" applyAlignment="1" applyProtection="1">
      <alignment horizontal="left" vertical="center"/>
      <protection locked="0"/>
    </xf>
    <xf numFmtId="4" fontId="1" fillId="4" borderId="3" xfId="0" applyNumberFormat="1" applyFont="1" applyFill="1" applyBorder="1" applyAlignment="1" applyProtection="1">
      <alignment horizontal="left" vertical="center"/>
      <protection locked="0"/>
    </xf>
    <xf numFmtId="4" fontId="2" fillId="5" borderId="2" xfId="0" applyNumberFormat="1" applyFont="1" applyFill="1" applyBorder="1" applyAlignment="1" applyProtection="1">
      <alignment horizontal="left" vertical="center" wrapText="1"/>
      <protection locked="0"/>
    </xf>
    <xf numFmtId="4" fontId="2" fillId="5" borderId="3" xfId="0" applyNumberFormat="1" applyFont="1" applyFill="1" applyBorder="1" applyAlignment="1" applyProtection="1">
      <alignment horizontal="left" vertical="center" wrapText="1"/>
      <protection locked="0"/>
    </xf>
    <xf numFmtId="4" fontId="2" fillId="5" borderId="2" xfId="0" applyNumberFormat="1" applyFont="1" applyFill="1" applyBorder="1" applyAlignment="1" applyProtection="1">
      <alignment horizontal="center" vertical="center" wrapText="1"/>
      <protection locked="0"/>
    </xf>
    <xf numFmtId="4" fontId="2" fillId="5" borderId="3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0" xfId="0" applyNumberFormat="1" applyFont="1" applyAlignment="1" applyProtection="1">
      <alignment horizontal="left" vertical="center"/>
      <protection locked="0"/>
    </xf>
    <xf numFmtId="4" fontId="2" fillId="0" borderId="0" xfId="0" applyNumberFormat="1" applyFont="1" applyAlignment="1">
      <alignment horizontal="left" vertical="center"/>
    </xf>
    <xf numFmtId="4" fontId="1" fillId="0" borderId="0" xfId="0" applyNumberFormat="1" applyFont="1" applyAlignment="1" applyProtection="1">
      <alignment horizontal="right" vertical="center"/>
      <protection locked="0"/>
    </xf>
    <xf numFmtId="4" fontId="2" fillId="4" borderId="0" xfId="0" applyNumberFormat="1" applyFont="1" applyFill="1" applyAlignment="1">
      <alignment horizontal="left" vertical="center"/>
    </xf>
    <xf numFmtId="4" fontId="1" fillId="0" borderId="1" xfId="0" applyNumberFormat="1" applyFont="1" applyBorder="1" applyAlignment="1" applyProtection="1">
      <alignment horizontal="left" vertical="center"/>
      <protection locked="0"/>
    </xf>
    <xf numFmtId="49" fontId="1" fillId="3" borderId="1" xfId="0" applyNumberFormat="1" applyFont="1" applyFill="1" applyBorder="1" applyAlignment="1" applyProtection="1">
      <alignment horizontal="left" vertical="center"/>
      <protection locked="0"/>
    </xf>
    <xf numFmtId="4" fontId="7" fillId="0" borderId="0" xfId="0" applyNumberFormat="1" applyFont="1" applyAlignment="1" applyProtection="1">
      <alignment horizontal="right" vertical="center"/>
      <protection locked="0"/>
    </xf>
    <xf numFmtId="4" fontId="9" fillId="5" borderId="1" xfId="0" applyNumberFormat="1" applyFont="1" applyFill="1" applyBorder="1" applyAlignment="1" applyProtection="1">
      <alignment horizontal="left" vertical="center" wrapText="1"/>
      <protection locked="0"/>
    </xf>
    <xf numFmtId="4" fontId="9" fillId="4" borderId="1" xfId="0" applyNumberFormat="1" applyFont="1" applyFill="1" applyBorder="1" applyAlignment="1" applyProtection="1">
      <alignment horizontal="left" vertical="center"/>
      <protection locked="0"/>
    </xf>
    <xf numFmtId="4" fontId="9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/>
    </xf>
    <xf numFmtId="4" fontId="3" fillId="3" borderId="1" xfId="0" applyNumberFormat="1" applyFont="1" applyFill="1" applyBorder="1" applyAlignment="1" applyProtection="1">
      <alignment horizontal="right" vertical="center"/>
      <protection locked="0"/>
    </xf>
    <xf numFmtId="4" fontId="2" fillId="5" borderId="4" xfId="0" applyNumberFormat="1" applyFont="1" applyFill="1" applyBorder="1" applyAlignment="1" applyProtection="1">
      <alignment horizontal="left" vertical="center" wrapText="1"/>
      <protection locked="0"/>
    </xf>
    <xf numFmtId="4" fontId="5" fillId="2" borderId="2" xfId="0" applyNumberFormat="1" applyFont="1" applyFill="1" applyBorder="1" applyAlignment="1" applyProtection="1">
      <alignment horizontal="right" vertical="center" wrapText="1"/>
      <protection locked="0"/>
    </xf>
    <xf numFmtId="4" fontId="5" fillId="2" borderId="4" xfId="0" applyNumberFormat="1" applyFont="1" applyFill="1" applyBorder="1" applyAlignment="1" applyProtection="1">
      <alignment horizontal="right" vertical="center" wrapText="1"/>
      <protection locked="0"/>
    </xf>
    <xf numFmtId="4" fontId="1" fillId="4" borderId="8" xfId="0" applyNumberFormat="1" applyFont="1" applyFill="1" applyBorder="1" applyAlignment="1" applyProtection="1">
      <alignment horizontal="left" vertical="center"/>
      <protection locked="0"/>
    </xf>
    <xf numFmtId="4" fontId="2" fillId="5" borderId="8" xfId="0" applyNumberFormat="1" applyFont="1" applyFill="1" applyBorder="1" applyAlignment="1" applyProtection="1">
      <alignment horizontal="left" vertical="center" wrapText="1"/>
      <protection locked="0"/>
    </xf>
    <xf numFmtId="4" fontId="9" fillId="4" borderId="8" xfId="0" applyNumberFormat="1" applyFont="1" applyFill="1" applyBorder="1" applyAlignment="1" applyProtection="1">
      <alignment horizontal="left" vertical="center"/>
      <protection locked="0"/>
    </xf>
    <xf numFmtId="49" fontId="9" fillId="4" borderId="8" xfId="0" applyNumberFormat="1" applyFont="1" applyFill="1" applyBorder="1" applyAlignment="1" applyProtection="1">
      <alignment horizontal="left" vertical="center"/>
      <protection locked="0"/>
    </xf>
    <xf numFmtId="4" fontId="9" fillId="5" borderId="2" xfId="0" applyNumberFormat="1" applyFont="1" applyFill="1" applyBorder="1" applyAlignment="1" applyProtection="1">
      <alignment horizontal="left" vertical="center" wrapText="1"/>
      <protection locked="0"/>
    </xf>
    <xf numFmtId="0" fontId="0" fillId="0" borderId="9" xfId="0" applyBorder="1" applyAlignment="1">
      <alignment horizontal="left" vertical="center" wrapText="1"/>
    </xf>
    <xf numFmtId="49" fontId="1" fillId="4" borderId="8" xfId="0" applyNumberFormat="1" applyFont="1" applyFill="1" applyBorder="1" applyAlignment="1" applyProtection="1">
      <alignment horizontal="left" vertical="center"/>
      <protection locked="0"/>
    </xf>
    <xf numFmtId="4" fontId="2" fillId="5" borderId="9" xfId="0" applyNumberFormat="1" applyFont="1" applyFill="1" applyBorder="1" applyAlignment="1" applyProtection="1">
      <alignment horizontal="left" vertical="center" wrapText="1"/>
      <protection locked="0"/>
    </xf>
    <xf numFmtId="4" fontId="5" fillId="2" borderId="9" xfId="0" applyNumberFormat="1" applyFont="1" applyFill="1" applyBorder="1" applyAlignment="1" applyProtection="1">
      <alignment horizontal="right" vertical="center" wrapText="1"/>
      <protection locked="0"/>
    </xf>
    <xf numFmtId="49" fontId="3" fillId="3" borderId="8" xfId="0" applyNumberFormat="1" applyFont="1" applyFill="1" applyBorder="1" applyAlignment="1" applyProtection="1">
      <alignment horizontal="left" vertical="center"/>
      <protection locked="0"/>
    </xf>
    <xf numFmtId="4" fontId="5" fillId="5" borderId="2" xfId="0" applyNumberFormat="1" applyFont="1" applyFill="1" applyBorder="1" applyAlignment="1" applyProtection="1">
      <alignment horizontal="left" vertical="center" wrapText="1"/>
      <protection locked="0"/>
    </xf>
    <xf numFmtId="4" fontId="5" fillId="5" borderId="4" xfId="0" applyNumberFormat="1" applyFont="1" applyFill="1" applyBorder="1" applyAlignment="1" applyProtection="1">
      <alignment horizontal="left" vertical="center" wrapText="1"/>
      <protection locked="0"/>
    </xf>
    <xf numFmtId="4" fontId="5" fillId="5" borderId="9" xfId="0" applyNumberFormat="1" applyFont="1" applyFill="1" applyBorder="1" applyAlignment="1" applyProtection="1">
      <alignment horizontal="left" vertical="center" wrapText="1"/>
      <protection locked="0"/>
    </xf>
    <xf numFmtId="4" fontId="5" fillId="5" borderId="8" xfId="0" applyNumberFormat="1" applyFont="1" applyFill="1" applyBorder="1" applyAlignment="1" applyProtection="1">
      <alignment horizontal="left" vertical="center" wrapText="1"/>
      <protection locked="0"/>
    </xf>
    <xf numFmtId="4" fontId="3" fillId="4" borderId="2" xfId="0" applyNumberFormat="1" applyFont="1" applyFill="1" applyBorder="1" applyAlignment="1" applyProtection="1">
      <alignment horizontal="center" vertical="center"/>
      <protection locked="0"/>
    </xf>
    <xf numFmtId="4" fontId="3" fillId="4" borderId="9" xfId="0" applyNumberFormat="1" applyFont="1" applyFill="1" applyBorder="1" applyAlignment="1" applyProtection="1">
      <alignment horizontal="center" vertical="center"/>
      <protection locked="0"/>
    </xf>
    <xf numFmtId="4" fontId="3" fillId="4" borderId="8" xfId="0" applyNumberFormat="1" applyFont="1" applyFill="1" applyBorder="1" applyAlignment="1" applyProtection="1">
      <alignment horizontal="left" vertical="center"/>
      <protection locked="0"/>
    </xf>
    <xf numFmtId="49" fontId="1" fillId="4" borderId="8" xfId="0" applyNumberFormat="1" applyFont="1" applyFill="1" applyBorder="1" applyAlignment="1" applyProtection="1">
      <alignment horizontal="center" vertical="center"/>
      <protection locked="0"/>
    </xf>
    <xf numFmtId="4" fontId="2" fillId="5" borderId="2" xfId="0" applyNumberFormat="1" applyFont="1" applyFill="1" applyBorder="1" applyAlignment="1" applyProtection="1">
      <alignment horizontal="left" vertical="center" wrapText="1"/>
      <protection locked="0"/>
    </xf>
    <xf numFmtId="4" fontId="2" fillId="5" borderId="9" xfId="0" applyNumberFormat="1" applyFont="1" applyFill="1" applyBorder="1" applyAlignment="1" applyProtection="1">
      <alignment horizontal="left" vertical="center" wrapText="1"/>
      <protection locked="0"/>
    </xf>
    <xf numFmtId="4" fontId="2" fillId="5" borderId="9" xfId="0" applyNumberFormat="1" applyFont="1" applyFill="1" applyBorder="1" applyAlignment="1" applyProtection="1">
      <alignment horizontal="right" vertical="center" wrapText="1"/>
      <protection locked="0"/>
    </xf>
    <xf numFmtId="4" fontId="2" fillId="5" borderId="3" xfId="0" applyNumberFormat="1" applyFont="1" applyFill="1" applyBorder="1" applyAlignment="1" applyProtection="1">
      <alignment horizontal="left" vertical="center" wrapText="1"/>
      <protection locked="0"/>
    </xf>
    <xf numFmtId="49" fontId="1" fillId="4" borderId="1" xfId="0" applyNumberFormat="1" applyFont="1" applyFill="1" applyBorder="1" applyAlignment="1" applyProtection="1">
      <alignment horizontal="left" vertical="center"/>
      <protection locked="0"/>
    </xf>
    <xf numFmtId="4" fontId="1" fillId="4" borderId="3" xfId="0" applyNumberFormat="1" applyFont="1" applyFill="1" applyBorder="1" applyAlignment="1" applyProtection="1">
      <alignment horizontal="left" vertical="center"/>
      <protection locked="0"/>
    </xf>
    <xf numFmtId="4" fontId="2" fillId="5" borderId="2" xfId="0" applyNumberFormat="1" applyFont="1" applyFill="1" applyBorder="1" applyAlignment="1" applyProtection="1">
      <alignment horizontal="right" vertical="center" wrapText="1"/>
      <protection locked="0"/>
    </xf>
    <xf numFmtId="4" fontId="2" fillId="5" borderId="4" xfId="0" applyNumberFormat="1" applyFont="1" applyFill="1" applyBorder="1" applyAlignment="1" applyProtection="1">
      <alignment horizontal="right" vertical="center" wrapText="1"/>
      <protection locked="0"/>
    </xf>
    <xf numFmtId="4" fontId="2" fillId="5" borderId="9" xfId="0" applyNumberFormat="1" applyFont="1" applyFill="1" applyBorder="1" applyAlignment="1" applyProtection="1">
      <alignment horizontal="right" vertical="center" wrapText="1"/>
      <protection locked="0"/>
    </xf>
    <xf numFmtId="4" fontId="2" fillId="5" borderId="1" xfId="0" applyNumberFormat="1" applyFont="1" applyFill="1" applyBorder="1" applyAlignment="1" applyProtection="1">
      <alignment horizontal="left" vertical="center" wrapText="1"/>
      <protection locked="0"/>
    </xf>
    <xf numFmtId="4" fontId="1" fillId="4" borderId="1" xfId="0" applyNumberFormat="1" applyFont="1" applyFill="1" applyBorder="1" applyAlignment="1" applyProtection="1">
      <alignment horizontal="left" vertical="center"/>
      <protection locked="0"/>
    </xf>
    <xf numFmtId="4" fontId="2" fillId="5" borderId="1" xfId="0" applyNumberFormat="1" applyFont="1" applyFill="1" applyBorder="1" applyAlignment="1" applyProtection="1">
      <alignment horizontal="right" vertical="center" wrapText="1"/>
      <protection locked="0"/>
    </xf>
    <xf numFmtId="4" fontId="1" fillId="4" borderId="1" xfId="0" applyNumberFormat="1" applyFont="1" applyFill="1" applyBorder="1" applyAlignment="1" applyProtection="1">
      <alignment horizontal="right" vertical="center"/>
      <protection locked="0"/>
    </xf>
    <xf numFmtId="49" fontId="2" fillId="5" borderId="2" xfId="0" applyNumberFormat="1" applyFont="1" applyFill="1" applyBorder="1" applyAlignment="1" applyProtection="1">
      <alignment horizontal="left" vertical="center" wrapText="1"/>
      <protection locked="0"/>
    </xf>
    <xf numFmtId="49" fontId="2" fillId="5" borderId="9" xfId="0" applyNumberFormat="1" applyFont="1" applyFill="1" applyBorder="1" applyAlignment="1" applyProtection="1">
      <alignment horizontal="left" vertical="center" wrapText="1"/>
      <protection locked="0"/>
    </xf>
    <xf numFmtId="4" fontId="2" fillId="5" borderId="2" xfId="0" applyNumberFormat="1" applyFont="1" applyFill="1" applyBorder="1" applyAlignment="1" applyProtection="1">
      <alignment horizontal="left" vertical="center" wrapText="1"/>
      <protection locked="0"/>
    </xf>
    <xf numFmtId="4" fontId="2" fillId="5" borderId="4" xfId="0" applyNumberFormat="1" applyFont="1" applyFill="1" applyBorder="1" applyAlignment="1" applyProtection="1">
      <alignment horizontal="left" vertical="center" wrapText="1"/>
      <protection locked="0"/>
    </xf>
    <xf numFmtId="4" fontId="2" fillId="5" borderId="9" xfId="0" applyNumberFormat="1" applyFont="1" applyFill="1" applyBorder="1" applyAlignment="1" applyProtection="1">
      <alignment horizontal="left" vertical="center" wrapText="1"/>
      <protection locked="0"/>
    </xf>
    <xf numFmtId="4" fontId="3" fillId="4" borderId="2" xfId="0" applyNumberFormat="1" applyFont="1" applyFill="1" applyBorder="1" applyAlignment="1" applyProtection="1">
      <alignment horizontal="center" vertical="center"/>
      <protection locked="0"/>
    </xf>
    <xf numFmtId="4" fontId="3" fillId="4" borderId="9" xfId="0" applyNumberFormat="1" applyFont="1" applyFill="1" applyBorder="1" applyAlignment="1" applyProtection="1">
      <alignment horizontal="center" vertical="center"/>
      <protection locked="0"/>
    </xf>
    <xf numFmtId="49" fontId="1" fillId="4" borderId="2" xfId="0" applyNumberFormat="1" applyFont="1" applyFill="1" applyBorder="1" applyAlignment="1" applyProtection="1">
      <alignment horizontal="left" vertical="center"/>
      <protection locked="0"/>
    </xf>
    <xf numFmtId="49" fontId="1" fillId="4" borderId="9" xfId="0" applyNumberFormat="1" applyFont="1" applyFill="1" applyBorder="1" applyAlignment="1" applyProtection="1">
      <alignment horizontal="left" vertical="center"/>
      <protection locked="0"/>
    </xf>
    <xf numFmtId="4" fontId="5" fillId="5" borderId="2" xfId="0" applyNumberFormat="1" applyFont="1" applyFill="1" applyBorder="1" applyAlignment="1" applyProtection="1">
      <alignment horizontal="right" vertical="center" wrapText="1"/>
      <protection locked="0"/>
    </xf>
    <xf numFmtId="4" fontId="5" fillId="5" borderId="4" xfId="0" applyNumberFormat="1" applyFont="1" applyFill="1" applyBorder="1" applyAlignment="1" applyProtection="1">
      <alignment horizontal="right" vertical="center" wrapText="1"/>
      <protection locked="0"/>
    </xf>
    <xf numFmtId="4" fontId="5" fillId="5" borderId="9" xfId="0" applyNumberFormat="1" applyFont="1" applyFill="1" applyBorder="1" applyAlignment="1" applyProtection="1">
      <alignment horizontal="right" vertical="center" wrapText="1"/>
      <protection locked="0"/>
    </xf>
    <xf numFmtId="4" fontId="1" fillId="4" borderId="2" xfId="0" applyNumberFormat="1" applyFont="1" applyFill="1" applyBorder="1" applyAlignment="1" applyProtection="1">
      <alignment horizontal="left" vertical="center"/>
      <protection locked="0"/>
    </xf>
    <xf numFmtId="4" fontId="1" fillId="4" borderId="9" xfId="0" applyNumberFormat="1" applyFont="1" applyFill="1" applyBorder="1" applyAlignment="1" applyProtection="1">
      <alignment horizontal="left" vertical="center"/>
      <protection locked="0"/>
    </xf>
    <xf numFmtId="4" fontId="3" fillId="5" borderId="2" xfId="0" applyNumberFormat="1" applyFont="1" applyFill="1" applyBorder="1" applyAlignment="1" applyProtection="1">
      <alignment horizontal="left" vertical="center" wrapText="1"/>
      <protection locked="0"/>
    </xf>
    <xf numFmtId="4" fontId="3" fillId="5" borderId="4" xfId="0" applyNumberFormat="1" applyFont="1" applyFill="1" applyBorder="1" applyAlignment="1" applyProtection="1">
      <alignment horizontal="left" vertical="center" wrapText="1"/>
      <protection locked="0"/>
    </xf>
    <xf numFmtId="4" fontId="3" fillId="5" borderId="9" xfId="0" applyNumberFormat="1" applyFont="1" applyFill="1" applyBorder="1" applyAlignment="1" applyProtection="1">
      <alignment horizontal="left" vertical="center" wrapText="1"/>
      <protection locked="0"/>
    </xf>
    <xf numFmtId="4" fontId="3" fillId="5" borderId="2" xfId="0" applyNumberFormat="1" applyFont="1" applyFill="1" applyBorder="1" applyAlignment="1" applyProtection="1">
      <alignment horizontal="center" vertical="center" wrapText="1"/>
      <protection locked="0"/>
    </xf>
    <xf numFmtId="4" fontId="3" fillId="5" borderId="4" xfId="0" applyNumberFormat="1" applyFont="1" applyFill="1" applyBorder="1" applyAlignment="1" applyProtection="1">
      <alignment horizontal="center" vertical="center" wrapText="1"/>
      <protection locked="0"/>
    </xf>
    <xf numFmtId="4" fontId="3" fillId="5" borderId="3" xfId="0" applyNumberFormat="1" applyFont="1" applyFill="1" applyBorder="1" applyAlignment="1" applyProtection="1">
      <alignment horizontal="center" vertical="center" wrapText="1"/>
      <protection locked="0"/>
    </xf>
    <xf numFmtId="0" fontId="7" fillId="4" borderId="0" xfId="0" applyFont="1" applyFill="1" applyAlignment="1">
      <alignment horizontal="right" vertical="center" wrapText="1"/>
    </xf>
    <xf numFmtId="4" fontId="3" fillId="0" borderId="1" xfId="0" applyNumberFormat="1" applyFont="1" applyBorder="1" applyAlignment="1" applyProtection="1">
      <alignment horizontal="center" vertical="center"/>
      <protection locked="0"/>
    </xf>
    <xf numFmtId="4" fontId="1" fillId="0" borderId="1" xfId="0" applyNumberFormat="1" applyFont="1" applyBorder="1" applyAlignment="1" applyProtection="1">
      <alignment horizontal="center" vertical="center"/>
      <protection locked="0"/>
    </xf>
    <xf numFmtId="4" fontId="3" fillId="3" borderId="1" xfId="0" applyNumberFormat="1" applyFont="1" applyFill="1" applyBorder="1" applyAlignment="1" applyProtection="1">
      <alignment horizontal="left" vertical="center"/>
      <protection locked="0"/>
    </xf>
    <xf numFmtId="4" fontId="5" fillId="2" borderId="1" xfId="0" applyNumberFormat="1" applyFont="1" applyFill="1" applyBorder="1" applyAlignment="1" applyProtection="1">
      <alignment horizontal="left" vertical="center" wrapText="1"/>
      <protection locked="0"/>
    </xf>
    <xf numFmtId="4" fontId="5" fillId="2" borderId="1" xfId="0" applyNumberFormat="1" applyFont="1" applyFill="1" applyBorder="1" applyAlignment="1" applyProtection="1">
      <alignment horizontal="right" vertical="center" wrapText="1"/>
      <protection locked="0"/>
    </xf>
    <xf numFmtId="4" fontId="3" fillId="3" borderId="1" xfId="0" applyNumberFormat="1" applyFont="1" applyFill="1" applyBorder="1" applyAlignment="1" applyProtection="1">
      <alignment horizontal="right" vertical="center"/>
      <protection locked="0"/>
    </xf>
    <xf numFmtId="4" fontId="1" fillId="5" borderId="1" xfId="0" applyNumberFormat="1" applyFont="1" applyFill="1" applyBorder="1" applyAlignment="1" applyProtection="1">
      <alignment horizontal="right" vertical="center" wrapText="1"/>
      <protection locked="0"/>
    </xf>
    <xf numFmtId="4" fontId="3" fillId="5" borderId="1" xfId="0" applyNumberFormat="1" applyFont="1" applyFill="1" applyBorder="1" applyAlignment="1" applyProtection="1">
      <alignment horizontal="left" vertical="center" wrapText="1"/>
      <protection locked="0"/>
    </xf>
    <xf numFmtId="4" fontId="3" fillId="4" borderId="1" xfId="0" applyNumberFormat="1" applyFont="1" applyFill="1" applyBorder="1" applyAlignment="1" applyProtection="1">
      <alignment horizontal="left" vertical="center"/>
      <protection locked="0"/>
    </xf>
    <xf numFmtId="4" fontId="3" fillId="5" borderId="1" xfId="0" applyNumberFormat="1" applyFont="1" applyFill="1" applyBorder="1" applyAlignment="1" applyProtection="1">
      <alignment horizontal="right" vertical="center" wrapText="1"/>
      <protection locked="0"/>
    </xf>
    <xf numFmtId="4" fontId="3" fillId="4" borderId="1" xfId="0" applyNumberFormat="1" applyFont="1" applyFill="1" applyBorder="1" applyAlignment="1" applyProtection="1">
      <alignment horizontal="right" vertical="center"/>
      <protection locked="0"/>
    </xf>
    <xf numFmtId="4" fontId="2" fillId="5" borderId="1" xfId="0" applyNumberFormat="1" applyFont="1" applyFill="1" applyBorder="1" applyAlignment="1" applyProtection="1">
      <alignment horizontal="center" vertical="center" wrapText="1"/>
      <protection locked="0"/>
    </xf>
    <xf numFmtId="4" fontId="5" fillId="3" borderId="1" xfId="0" applyNumberFormat="1" applyFont="1" applyFill="1" applyBorder="1" applyAlignment="1" applyProtection="1">
      <alignment horizontal="right" vertical="center"/>
      <protection locked="0"/>
    </xf>
    <xf numFmtId="4" fontId="2" fillId="2" borderId="2" xfId="0" applyNumberFormat="1" applyFont="1" applyFill="1" applyBorder="1" applyAlignment="1" applyProtection="1">
      <alignment horizontal="center" vertical="center" wrapText="1"/>
      <protection locked="0"/>
    </xf>
    <xf numFmtId="4" fontId="2" fillId="2" borderId="3" xfId="0" applyNumberFormat="1" applyFont="1" applyFill="1" applyBorder="1" applyAlignment="1" applyProtection="1">
      <alignment horizontal="center" vertical="center" wrapText="1"/>
      <protection locked="0"/>
    </xf>
    <xf numFmtId="4" fontId="2" fillId="5" borderId="2" xfId="0" applyNumberFormat="1" applyFont="1" applyFill="1" applyBorder="1" applyAlignment="1" applyProtection="1">
      <alignment horizontal="center" vertical="center" wrapText="1"/>
      <protection locked="0"/>
    </xf>
    <xf numFmtId="4" fontId="2" fillId="5" borderId="3" xfId="0" applyNumberFormat="1" applyFont="1" applyFill="1" applyBorder="1" applyAlignment="1" applyProtection="1">
      <alignment horizontal="center" vertical="center" wrapText="1"/>
      <protection locked="0"/>
    </xf>
    <xf numFmtId="49" fontId="2" fillId="5" borderId="2" xfId="0" applyNumberFormat="1" applyFont="1" applyFill="1" applyBorder="1" applyAlignment="1" applyProtection="1">
      <alignment horizontal="center" vertical="center" wrapText="1"/>
      <protection locked="0"/>
    </xf>
    <xf numFmtId="49" fontId="2" fillId="5" borderId="3" xfId="0" applyNumberFormat="1" applyFont="1" applyFill="1" applyBorder="1" applyAlignment="1" applyProtection="1">
      <alignment horizontal="center" vertical="center" wrapText="1"/>
      <protection locked="0"/>
    </xf>
    <xf numFmtId="4" fontId="3" fillId="2" borderId="1" xfId="0" applyNumberFormat="1" applyFont="1" applyFill="1" applyBorder="1" applyAlignment="1" applyProtection="1">
      <alignment horizontal="left" vertical="center" wrapText="1"/>
      <protection locked="0"/>
    </xf>
    <xf numFmtId="4" fontId="2" fillId="5" borderId="3" xfId="0" applyNumberFormat="1" applyFont="1" applyFill="1" applyBorder="1" applyAlignment="1" applyProtection="1">
      <alignment horizontal="left" vertical="center" wrapText="1"/>
      <protection locked="0"/>
    </xf>
    <xf numFmtId="4" fontId="5" fillId="2" borderId="2" xfId="0" applyNumberFormat="1" applyFont="1" applyFill="1" applyBorder="1" applyAlignment="1" applyProtection="1">
      <alignment horizontal="right" vertical="center" wrapText="1"/>
      <protection locked="0"/>
    </xf>
    <xf numFmtId="4" fontId="5" fillId="2" borderId="4" xfId="0" applyNumberFormat="1" applyFont="1" applyFill="1" applyBorder="1" applyAlignment="1" applyProtection="1">
      <alignment horizontal="right" vertical="center" wrapText="1"/>
      <protection locked="0"/>
    </xf>
    <xf numFmtId="4" fontId="5" fillId="2" borderId="3" xfId="0" applyNumberFormat="1" applyFont="1" applyFill="1" applyBorder="1" applyAlignment="1" applyProtection="1">
      <alignment horizontal="right" vertical="center" wrapText="1"/>
      <protection locked="0"/>
    </xf>
    <xf numFmtId="4" fontId="5" fillId="5" borderId="3" xfId="0" applyNumberFormat="1" applyFont="1" applyFill="1" applyBorder="1" applyAlignment="1" applyProtection="1">
      <alignment horizontal="right" vertical="center" wrapText="1"/>
      <protection locked="0"/>
    </xf>
    <xf numFmtId="4" fontId="5" fillId="5" borderId="1" xfId="0" applyNumberFormat="1" applyFont="1" applyFill="1" applyBorder="1" applyAlignment="1" applyProtection="1">
      <alignment horizontal="right" vertical="center" wrapText="1"/>
      <protection locked="0"/>
    </xf>
    <xf numFmtId="4" fontId="2" fillId="5" borderId="3" xfId="0" applyNumberFormat="1" applyFont="1" applyFill="1" applyBorder="1" applyAlignment="1" applyProtection="1">
      <alignment horizontal="right" vertical="center" wrapText="1"/>
      <protection locked="0"/>
    </xf>
    <xf numFmtId="4" fontId="4" fillId="5" borderId="2" xfId="0" applyNumberFormat="1" applyFont="1" applyFill="1" applyBorder="1" applyAlignment="1" applyProtection="1">
      <alignment horizontal="left" vertical="center" wrapText="1"/>
      <protection locked="0"/>
    </xf>
    <xf numFmtId="4" fontId="4" fillId="5" borderId="4" xfId="0" applyNumberFormat="1" applyFont="1" applyFill="1" applyBorder="1" applyAlignment="1" applyProtection="1">
      <alignment horizontal="left" vertical="center" wrapText="1"/>
      <protection locked="0"/>
    </xf>
    <xf numFmtId="4" fontId="4" fillId="5" borderId="3" xfId="0" applyNumberFormat="1" applyFont="1" applyFill="1" applyBorder="1" applyAlignment="1" applyProtection="1">
      <alignment horizontal="left" vertical="center" wrapText="1"/>
      <protection locked="0"/>
    </xf>
    <xf numFmtId="4" fontId="4" fillId="5" borderId="2" xfId="0" applyNumberFormat="1" applyFont="1" applyFill="1" applyBorder="1" applyAlignment="1" applyProtection="1">
      <alignment horizontal="right" vertical="center" wrapText="1"/>
      <protection locked="0"/>
    </xf>
    <xf numFmtId="4" fontId="4" fillId="5" borderId="4" xfId="0" applyNumberFormat="1" applyFont="1" applyFill="1" applyBorder="1" applyAlignment="1" applyProtection="1">
      <alignment horizontal="right" vertical="center" wrapText="1"/>
      <protection locked="0"/>
    </xf>
    <xf numFmtId="4" fontId="4" fillId="5" borderId="3" xfId="0" applyNumberFormat="1" applyFont="1" applyFill="1" applyBorder="1" applyAlignment="1" applyProtection="1">
      <alignment horizontal="right" vertical="center" wrapText="1"/>
      <protection locked="0"/>
    </xf>
    <xf numFmtId="4" fontId="1" fillId="4" borderId="3" xfId="0" applyNumberFormat="1" applyFont="1" applyFill="1" applyBorder="1" applyAlignment="1" applyProtection="1">
      <alignment horizontal="left" vertical="center"/>
      <protection locked="0"/>
    </xf>
    <xf numFmtId="49" fontId="2" fillId="5" borderId="1" xfId="0" applyNumberFormat="1" applyFont="1" applyFill="1" applyBorder="1" applyAlignment="1" applyProtection="1">
      <alignment horizontal="center" vertical="center" wrapText="1"/>
      <protection locked="0"/>
    </xf>
    <xf numFmtId="4" fontId="3" fillId="3" borderId="2" xfId="0" applyNumberFormat="1" applyFont="1" applyFill="1" applyBorder="1" applyAlignment="1" applyProtection="1">
      <alignment horizontal="left" vertical="center"/>
      <protection locked="0"/>
    </xf>
    <xf numFmtId="4" fontId="3" fillId="3" borderId="9" xfId="0" applyNumberFormat="1" applyFont="1" applyFill="1" applyBorder="1" applyAlignment="1" applyProtection="1">
      <alignment horizontal="left" vertical="center"/>
      <protection locked="0"/>
    </xf>
    <xf numFmtId="4" fontId="5" fillId="2" borderId="2" xfId="0" applyNumberFormat="1" applyFont="1" applyFill="1" applyBorder="1" applyAlignment="1" applyProtection="1">
      <alignment horizontal="left" vertical="center" wrapText="1"/>
      <protection locked="0"/>
    </xf>
    <xf numFmtId="4" fontId="5" fillId="2" borderId="4" xfId="0" applyNumberFormat="1" applyFont="1" applyFill="1" applyBorder="1" applyAlignment="1" applyProtection="1">
      <alignment horizontal="left" vertical="center" wrapText="1"/>
      <protection locked="0"/>
    </xf>
    <xf numFmtId="4" fontId="5" fillId="2" borderId="9" xfId="0" applyNumberFormat="1" applyFont="1" applyFill="1" applyBorder="1" applyAlignment="1" applyProtection="1">
      <alignment horizontal="left" vertical="center" wrapText="1"/>
      <protection locked="0"/>
    </xf>
    <xf numFmtId="4" fontId="5" fillId="2" borderId="9" xfId="0" applyNumberFormat="1" applyFont="1" applyFill="1" applyBorder="1" applyAlignment="1" applyProtection="1">
      <alignment horizontal="right" vertical="center" wrapText="1"/>
      <protection locked="0"/>
    </xf>
    <xf numFmtId="0" fontId="0" fillId="4" borderId="4" xfId="0" applyFill="1" applyBorder="1" applyAlignment="1">
      <alignment horizontal="right" vertical="center" wrapText="1"/>
    </xf>
    <xf numFmtId="0" fontId="0" fillId="4" borderId="9" xfId="0" applyFill="1" applyBorder="1" applyAlignment="1">
      <alignment horizontal="right" vertical="center" wrapText="1"/>
    </xf>
    <xf numFmtId="0" fontId="0" fillId="0" borderId="4" xfId="0" applyBorder="1" applyAlignment="1">
      <alignment horizontal="right" vertical="center" wrapText="1"/>
    </xf>
    <xf numFmtId="0" fontId="12" fillId="4" borderId="4" xfId="0" applyFont="1" applyFill="1" applyBorder="1" applyAlignment="1">
      <alignment horizontal="right" vertical="center" wrapText="1"/>
    </xf>
    <xf numFmtId="0" fontId="12" fillId="4" borderId="9" xfId="0" applyFont="1" applyFill="1" applyBorder="1" applyAlignment="1">
      <alignment horizontal="right" vertical="center" wrapText="1"/>
    </xf>
    <xf numFmtId="49" fontId="0" fillId="0" borderId="9" xfId="0" applyNumberFormat="1" applyBorder="1" applyAlignment="1">
      <alignment horizontal="left" vertical="center" wrapText="1"/>
    </xf>
    <xf numFmtId="4" fontId="3" fillId="5" borderId="3" xfId="0" applyNumberFormat="1" applyFont="1" applyFill="1" applyBorder="1" applyAlignment="1" applyProtection="1">
      <alignment horizontal="left" vertical="center" wrapText="1"/>
      <protection locked="0"/>
    </xf>
    <xf numFmtId="4" fontId="9" fillId="5" borderId="2" xfId="0" applyNumberFormat="1" applyFont="1" applyFill="1" applyBorder="1" applyAlignment="1" applyProtection="1">
      <alignment horizontal="left" vertical="center" wrapText="1"/>
      <protection locked="0"/>
    </xf>
    <xf numFmtId="0" fontId="0" fillId="0" borderId="9" xfId="0" applyBorder="1" applyAlignment="1">
      <alignment horizontal="left" vertical="center" wrapText="1"/>
    </xf>
    <xf numFmtId="4" fontId="9" fillId="5" borderId="1" xfId="0" applyNumberFormat="1" applyFont="1" applyFill="1" applyBorder="1" applyAlignment="1" applyProtection="1">
      <alignment horizontal="left" vertical="center" wrapText="1"/>
      <protection locked="0"/>
    </xf>
    <xf numFmtId="4" fontId="9" fillId="4" borderId="1" xfId="0" applyNumberFormat="1" applyFont="1" applyFill="1" applyBorder="1" applyAlignment="1" applyProtection="1">
      <alignment horizontal="left" vertical="center"/>
      <protection locked="0"/>
    </xf>
    <xf numFmtId="49" fontId="9" fillId="5" borderId="2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9" xfId="0" applyNumberFormat="1" applyBorder="1" applyAlignment="1">
      <alignment horizontal="center" vertical="center" wrapText="1"/>
    </xf>
    <xf numFmtId="0" fontId="0" fillId="0" borderId="4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4" fontId="9" fillId="5" borderId="1" xfId="0" applyNumberFormat="1" applyFont="1" applyFill="1" applyBorder="1" applyAlignment="1" applyProtection="1">
      <alignment horizontal="right" vertical="center" wrapText="1"/>
      <protection locked="0"/>
    </xf>
    <xf numFmtId="4" fontId="9" fillId="4" borderId="1" xfId="0" applyNumberFormat="1" applyFont="1" applyFill="1" applyBorder="1" applyAlignment="1" applyProtection="1">
      <alignment horizontal="right" vertical="center"/>
      <protection locked="0"/>
    </xf>
    <xf numFmtId="4" fontId="10" fillId="5" borderId="2" xfId="0" applyNumberFormat="1" applyFont="1" applyFill="1" applyBorder="1" applyAlignment="1" applyProtection="1">
      <alignment horizontal="left" vertical="center" wrapText="1"/>
      <protection locked="0"/>
    </xf>
    <xf numFmtId="0" fontId="12" fillId="0" borderId="4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49" fontId="2" fillId="5" borderId="1" xfId="0" applyNumberFormat="1" applyFont="1" applyFill="1" applyBorder="1" applyAlignment="1" applyProtection="1">
      <alignment horizontal="left" vertical="center" wrapText="1"/>
      <protection locked="0"/>
    </xf>
    <xf numFmtId="4" fontId="5" fillId="5" borderId="1" xfId="0" applyNumberFormat="1" applyFont="1" applyFill="1" applyBorder="1" applyAlignment="1" applyProtection="1">
      <alignment horizontal="left" vertical="center" wrapText="1"/>
      <protection locked="0"/>
    </xf>
    <xf numFmtId="4" fontId="1" fillId="5" borderId="1" xfId="0" applyNumberFormat="1" applyFont="1" applyFill="1" applyBorder="1" applyAlignment="1" applyProtection="1">
      <alignment horizontal="left" vertical="center" wrapText="1"/>
      <protection locked="0"/>
    </xf>
    <xf numFmtId="4" fontId="1" fillId="5" borderId="2" xfId="0" applyNumberFormat="1" applyFont="1" applyFill="1" applyBorder="1" applyAlignment="1" applyProtection="1">
      <alignment horizontal="left" vertical="center" wrapText="1"/>
      <protection locked="0"/>
    </xf>
    <xf numFmtId="4" fontId="1" fillId="5" borderId="4" xfId="0" applyNumberFormat="1" applyFont="1" applyFill="1" applyBorder="1" applyAlignment="1" applyProtection="1">
      <alignment horizontal="left" vertical="center" wrapText="1"/>
      <protection locked="0"/>
    </xf>
    <xf numFmtId="4" fontId="1" fillId="5" borderId="9" xfId="0" applyNumberFormat="1" applyFont="1" applyFill="1" applyBorder="1" applyAlignment="1" applyProtection="1">
      <alignment horizontal="left" vertical="center" wrapText="1"/>
      <protection locked="0"/>
    </xf>
    <xf numFmtId="49" fontId="6" fillId="5" borderId="5" xfId="0" applyNumberFormat="1" applyFont="1" applyFill="1" applyBorder="1" applyAlignment="1" applyProtection="1">
      <alignment horizontal="right" vertical="center" wrapText="1"/>
      <protection locked="0"/>
    </xf>
    <xf numFmtId="4" fontId="6" fillId="5" borderId="5" xfId="0" applyNumberFormat="1" applyFont="1" applyFill="1" applyBorder="1" applyAlignment="1" applyProtection="1">
      <alignment horizontal="right" vertical="center" wrapText="1"/>
      <protection locked="0"/>
    </xf>
    <xf numFmtId="49" fontId="6" fillId="5" borderId="5" xfId="0" applyNumberFormat="1" applyFont="1" applyFill="1" applyBorder="1" applyAlignment="1" applyProtection="1">
      <alignment horizontal="center" vertical="center" wrapText="1"/>
      <protection locked="0"/>
    </xf>
    <xf numFmtId="49" fontId="1" fillId="4" borderId="1" xfId="0" applyNumberFormat="1" applyFont="1" applyFill="1" applyBorder="1" applyAlignment="1" applyProtection="1">
      <alignment horizontal="left" vertical="center"/>
      <protection locked="0"/>
    </xf>
    <xf numFmtId="4" fontId="3" fillId="0" borderId="1" xfId="0" applyNumberFormat="1" applyFont="1" applyBorder="1" applyAlignment="1" applyProtection="1">
      <alignment horizontal="right" vertical="center"/>
      <protection locked="0"/>
    </xf>
    <xf numFmtId="4" fontId="3" fillId="0" borderId="0" xfId="0" applyNumberFormat="1" applyFont="1" applyAlignment="1" applyProtection="1">
      <alignment horizontal="left" vertical="center"/>
      <protection locked="0"/>
    </xf>
    <xf numFmtId="4" fontId="7" fillId="0" borderId="0" xfId="0" applyNumberFormat="1" applyFont="1" applyAlignment="1" applyProtection="1">
      <alignment horizontal="right" vertical="center" wrapText="1"/>
      <protection locked="0"/>
    </xf>
    <xf numFmtId="4" fontId="7" fillId="0" borderId="0" xfId="0" applyNumberFormat="1" applyFont="1" applyAlignment="1" applyProtection="1">
      <alignment horizontal="right" vertical="center"/>
      <protection locked="0"/>
    </xf>
    <xf numFmtId="49" fontId="2" fillId="5" borderId="5" xfId="0" applyNumberFormat="1" applyFont="1" applyFill="1" applyBorder="1" applyAlignment="1" applyProtection="1">
      <alignment horizontal="left" vertical="center" wrapText="1"/>
      <protection locked="0"/>
    </xf>
    <xf numFmtId="4" fontId="1" fillId="5" borderId="3" xfId="0" applyNumberFormat="1" applyFont="1" applyFill="1" applyBorder="1" applyAlignment="1" applyProtection="1">
      <alignment horizontal="left" vertical="center" wrapText="1"/>
      <protection locked="0"/>
    </xf>
    <xf numFmtId="49" fontId="3" fillId="4" borderId="4" xfId="0" applyNumberFormat="1" applyFont="1" applyFill="1" applyBorder="1" applyAlignment="1" applyProtection="1">
      <alignment horizontal="center" vertical="center"/>
      <protection locked="0"/>
    </xf>
    <xf numFmtId="49" fontId="3" fillId="4" borderId="7" xfId="0" applyNumberFormat="1" applyFont="1" applyFill="1" applyBorder="1" applyAlignment="1" applyProtection="1">
      <alignment horizontal="center" vertical="center"/>
      <protection locked="0"/>
    </xf>
    <xf numFmtId="4" fontId="5" fillId="5" borderId="6" xfId="0" applyNumberFormat="1" applyFont="1" applyFill="1" applyBorder="1" applyAlignment="1" applyProtection="1">
      <alignment horizontal="right" vertical="center" wrapText="1"/>
      <protection locked="0"/>
    </xf>
    <xf numFmtId="4" fontId="10" fillId="5" borderId="1" xfId="0" applyNumberFormat="1" applyFont="1" applyFill="1" applyBorder="1" applyAlignment="1" applyProtection="1">
      <alignment horizontal="left" vertical="center" wrapText="1"/>
      <protection locked="0"/>
    </xf>
    <xf numFmtId="4" fontId="10" fillId="4" borderId="1" xfId="0" applyNumberFormat="1" applyFont="1" applyFill="1" applyBorder="1" applyAlignment="1" applyProtection="1">
      <alignment horizontal="left" vertical="center"/>
      <protection locked="0"/>
    </xf>
    <xf numFmtId="4" fontId="10" fillId="5" borderId="1" xfId="0" applyNumberFormat="1" applyFont="1" applyFill="1" applyBorder="1" applyAlignment="1" applyProtection="1">
      <alignment horizontal="right" vertical="center" wrapText="1"/>
      <protection locked="0"/>
    </xf>
    <xf numFmtId="4" fontId="10" fillId="4" borderId="1" xfId="0" applyNumberFormat="1" applyFont="1" applyFill="1" applyBorder="1" applyAlignment="1" applyProtection="1">
      <alignment horizontal="right" vertical="center"/>
      <protection locked="0"/>
    </xf>
    <xf numFmtId="49" fontId="2" fillId="5" borderId="9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0" xfId="0" applyNumberFormat="1" applyFont="1" applyAlignment="1" applyProtection="1">
      <alignment horizontal="center" vertical="center"/>
      <protection locked="0"/>
    </xf>
    <xf numFmtId="4" fontId="1" fillId="4" borderId="2" xfId="0" applyNumberFormat="1" applyFont="1" applyFill="1" applyBorder="1" applyAlignment="1" applyProtection="1">
      <alignment horizontal="center" vertical="center"/>
      <protection locked="0"/>
    </xf>
    <xf numFmtId="4" fontId="1" fillId="4" borderId="9" xfId="0" applyNumberFormat="1" applyFont="1" applyFill="1" applyBorder="1" applyAlignment="1" applyProtection="1">
      <alignment horizontal="center" vertical="center"/>
      <protection locked="0"/>
    </xf>
    <xf numFmtId="4" fontId="1" fillId="4" borderId="2" xfId="0" applyNumberFormat="1" applyFont="1" applyFill="1" applyBorder="1" applyAlignment="1" applyProtection="1">
      <alignment horizontal="right" vertical="center"/>
      <protection locked="0"/>
    </xf>
    <xf numFmtId="4" fontId="1" fillId="4" borderId="4" xfId="0" applyNumberFormat="1" applyFont="1" applyFill="1" applyBorder="1" applyAlignment="1" applyProtection="1">
      <alignment horizontal="right" vertical="center"/>
      <protection locked="0"/>
    </xf>
    <xf numFmtId="4" fontId="1" fillId="4" borderId="3" xfId="0" applyNumberFormat="1" applyFont="1" applyFill="1" applyBorder="1" applyAlignment="1" applyProtection="1">
      <alignment horizontal="right" vertical="center"/>
      <protection locked="0"/>
    </xf>
    <xf numFmtId="4" fontId="5" fillId="5" borderId="2" xfId="0" applyNumberFormat="1" applyFont="1" applyFill="1" applyBorder="1" applyAlignment="1" applyProtection="1">
      <alignment vertical="center" wrapText="1"/>
      <protection locked="0"/>
    </xf>
    <xf numFmtId="4" fontId="5" fillId="5" borderId="4" xfId="0" applyNumberFormat="1" applyFont="1" applyFill="1" applyBorder="1" applyAlignment="1" applyProtection="1">
      <alignment vertical="center" wrapText="1"/>
      <protection locked="0"/>
    </xf>
    <xf numFmtId="4" fontId="5" fillId="5" borderId="3" xfId="0" applyNumberFormat="1" applyFont="1" applyFill="1" applyBorder="1" applyAlignment="1" applyProtection="1">
      <alignment vertical="center" wrapText="1"/>
      <protection locked="0"/>
    </xf>
    <xf numFmtId="4" fontId="2" fillId="5" borderId="2" xfId="0" applyNumberFormat="1" applyFont="1" applyFill="1" applyBorder="1" applyAlignment="1" applyProtection="1">
      <alignment vertical="center" wrapText="1"/>
      <protection locked="0"/>
    </xf>
    <xf numFmtId="4" fontId="2" fillId="5" borderId="4" xfId="0" applyNumberFormat="1" applyFont="1" applyFill="1" applyBorder="1" applyAlignment="1" applyProtection="1">
      <alignment vertical="center" wrapText="1"/>
      <protection locked="0"/>
    </xf>
    <xf numFmtId="4" fontId="2" fillId="5" borderId="3" xfId="0" applyNumberFormat="1" applyFont="1" applyFill="1" applyBorder="1" applyAlignment="1" applyProtection="1">
      <alignment vertical="center" wrapText="1"/>
      <protection locked="0"/>
    </xf>
    <xf numFmtId="4" fontId="2" fillId="5" borderId="9" xfId="0" applyNumberFormat="1" applyFont="1" applyFill="1" applyBorder="1" applyAlignment="1" applyProtection="1">
      <alignment vertical="center" wrapText="1"/>
      <protection locked="0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04"/>
  <sheetViews>
    <sheetView tabSelected="1" topLeftCell="A197" zoomScaleNormal="100" workbookViewId="0">
      <selection activeCell="O203" sqref="O203"/>
    </sheetView>
  </sheetViews>
  <sheetFormatPr defaultColWidth="8.85546875" defaultRowHeight="25.15" customHeight="1" x14ac:dyDescent="0.25"/>
  <cols>
    <col min="1" max="1" width="6.42578125" style="17" bestFit="1" customWidth="1"/>
    <col min="2" max="2" width="9.42578125" style="17" customWidth="1"/>
    <col min="3" max="3" width="7.28515625" style="17" customWidth="1"/>
    <col min="4" max="4" width="4.85546875" style="17" customWidth="1"/>
    <col min="5" max="5" width="26.7109375" style="17" customWidth="1"/>
    <col min="6" max="6" width="3.28515625" style="17" customWidth="1"/>
    <col min="7" max="7" width="28.28515625" style="17" customWidth="1"/>
    <col min="8" max="8" width="9.28515625" style="19" customWidth="1"/>
    <col min="9" max="9" width="2.28515625" style="19" customWidth="1"/>
    <col min="10" max="10" width="9.85546875" style="19" customWidth="1"/>
    <col min="11" max="11" width="2.28515625" style="19" customWidth="1"/>
    <col min="12" max="12" width="0.42578125" style="19" customWidth="1"/>
    <col min="13" max="13" width="8.85546875" style="18"/>
    <col min="14" max="14" width="9.85546875" style="18" bestFit="1" customWidth="1"/>
    <col min="15" max="15" width="10.85546875" style="18" bestFit="1" customWidth="1"/>
    <col min="16" max="16384" width="8.85546875" style="18"/>
  </cols>
  <sheetData>
    <row r="1" spans="1:12" ht="25.15" customHeight="1" x14ac:dyDescent="0.25">
      <c r="H1" s="169"/>
      <c r="I1" s="169"/>
      <c r="J1" s="169"/>
      <c r="K1" s="169"/>
      <c r="L1" s="169"/>
    </row>
    <row r="2" spans="1:12" ht="13.9" customHeight="1" x14ac:dyDescent="0.25">
      <c r="H2" s="157" t="s">
        <v>210</v>
      </c>
      <c r="I2" s="158"/>
      <c r="J2" s="158"/>
      <c r="K2" s="158"/>
      <c r="L2" s="158"/>
    </row>
    <row r="3" spans="1:12" ht="51" customHeight="1" x14ac:dyDescent="0.25">
      <c r="A3" s="156" t="s">
        <v>152</v>
      </c>
      <c r="B3" s="156"/>
      <c r="H3" s="83" t="s">
        <v>209</v>
      </c>
      <c r="I3" s="83"/>
      <c r="J3" s="83"/>
      <c r="K3" s="83"/>
      <c r="L3" s="23"/>
    </row>
    <row r="4" spans="1:12" ht="2.25" hidden="1" customHeight="1" x14ac:dyDescent="0.25"/>
    <row r="5" spans="1:12" ht="25.15" customHeight="1" x14ac:dyDescent="0.25">
      <c r="A5" s="1" t="s">
        <v>0</v>
      </c>
      <c r="B5" s="1" t="s">
        <v>1</v>
      </c>
      <c r="C5" s="80" t="s">
        <v>2</v>
      </c>
      <c r="D5" s="82"/>
      <c r="E5" s="80" t="s">
        <v>3</v>
      </c>
      <c r="F5" s="81"/>
      <c r="G5" s="82"/>
      <c r="H5" s="80" t="s">
        <v>4</v>
      </c>
      <c r="I5" s="81"/>
      <c r="J5" s="81"/>
      <c r="K5" s="81"/>
      <c r="L5" s="82"/>
    </row>
    <row r="6" spans="1:12" ht="25.15" customHeight="1" x14ac:dyDescent="0.25">
      <c r="A6" s="8" t="s">
        <v>5</v>
      </c>
      <c r="B6" s="7"/>
      <c r="C6" s="86"/>
      <c r="D6" s="86"/>
      <c r="E6" s="87" t="s">
        <v>6</v>
      </c>
      <c r="F6" s="86"/>
      <c r="G6" s="86"/>
      <c r="H6" s="88">
        <f>H8+H12</f>
        <v>3647340</v>
      </c>
      <c r="I6" s="89"/>
      <c r="J6" s="89"/>
      <c r="K6" s="89"/>
      <c r="L6" s="89"/>
    </row>
    <row r="7" spans="1:12" s="20" customFormat="1" ht="39.75" customHeight="1" x14ac:dyDescent="0.25">
      <c r="A7" s="45"/>
      <c r="B7" s="48"/>
      <c r="C7" s="68"/>
      <c r="D7" s="69"/>
      <c r="E7" s="65" t="s">
        <v>193</v>
      </c>
      <c r="F7" s="66"/>
      <c r="G7" s="67"/>
      <c r="H7" s="56">
        <f>SUM(H6)</f>
        <v>3647340</v>
      </c>
      <c r="I7" s="57"/>
      <c r="J7" s="57"/>
      <c r="K7" s="57"/>
      <c r="L7" s="58"/>
    </row>
    <row r="8" spans="1:12" ht="25.15" customHeight="1" x14ac:dyDescent="0.25">
      <c r="A8" s="33"/>
      <c r="B8" s="38" t="s">
        <v>185</v>
      </c>
      <c r="C8" s="60"/>
      <c r="D8" s="60"/>
      <c r="E8" s="65" t="s">
        <v>186</v>
      </c>
      <c r="F8" s="138"/>
      <c r="G8" s="139"/>
      <c r="H8" s="56">
        <f>H10</f>
        <v>3642690</v>
      </c>
      <c r="I8" s="57"/>
      <c r="J8" s="57"/>
      <c r="K8" s="57"/>
      <c r="L8" s="58"/>
    </row>
    <row r="9" spans="1:12" ht="40.5" customHeight="1" x14ac:dyDescent="0.25">
      <c r="A9" s="33"/>
      <c r="B9" s="38"/>
      <c r="C9" s="170"/>
      <c r="D9" s="171"/>
      <c r="E9" s="65" t="s">
        <v>193</v>
      </c>
      <c r="F9" s="66"/>
      <c r="G9" s="67"/>
      <c r="H9" s="56">
        <f>SUM(H8)</f>
        <v>3642690</v>
      </c>
      <c r="I9" s="57"/>
      <c r="J9" s="57"/>
      <c r="K9" s="57"/>
      <c r="L9" s="58"/>
    </row>
    <row r="10" spans="1:12" ht="25.15" customHeight="1" x14ac:dyDescent="0.25">
      <c r="A10" s="33"/>
      <c r="B10" s="38"/>
      <c r="C10" s="60"/>
      <c r="D10" s="60"/>
      <c r="E10" s="91" t="s">
        <v>175</v>
      </c>
      <c r="F10" s="92"/>
      <c r="G10" s="92"/>
      <c r="H10" s="56">
        <v>3642690</v>
      </c>
      <c r="I10" s="57"/>
      <c r="J10" s="57"/>
      <c r="K10" s="57"/>
      <c r="L10" s="58"/>
    </row>
    <row r="11" spans="1:12" ht="51.75" customHeight="1" x14ac:dyDescent="0.25">
      <c r="A11" s="33"/>
      <c r="B11" s="32"/>
      <c r="C11" s="154">
        <v>6207</v>
      </c>
      <c r="D11" s="154"/>
      <c r="E11" s="147" t="s">
        <v>212</v>
      </c>
      <c r="F11" s="60"/>
      <c r="G11" s="60"/>
      <c r="H11" s="56">
        <v>3642690</v>
      </c>
      <c r="I11" s="57"/>
      <c r="J11" s="57"/>
      <c r="K11" s="57"/>
      <c r="L11" s="58"/>
    </row>
    <row r="12" spans="1:12" ht="25.15" customHeight="1" x14ac:dyDescent="0.25">
      <c r="A12" s="2"/>
      <c r="B12" s="9" t="s">
        <v>7</v>
      </c>
      <c r="C12" s="60"/>
      <c r="D12" s="60"/>
      <c r="E12" s="59" t="s">
        <v>8</v>
      </c>
      <c r="F12" s="60"/>
      <c r="G12" s="60"/>
      <c r="H12" s="61">
        <f>H13</f>
        <v>4650</v>
      </c>
      <c r="I12" s="62"/>
      <c r="J12" s="62"/>
      <c r="K12" s="62"/>
      <c r="L12" s="62"/>
    </row>
    <row r="13" spans="1:12" ht="25.15" customHeight="1" x14ac:dyDescent="0.25">
      <c r="A13" s="10"/>
      <c r="B13" s="10"/>
      <c r="C13" s="60"/>
      <c r="D13" s="60"/>
      <c r="E13" s="91" t="s">
        <v>174</v>
      </c>
      <c r="F13" s="92"/>
      <c r="G13" s="92"/>
      <c r="H13" s="93">
        <f>H14+H15</f>
        <v>4650</v>
      </c>
      <c r="I13" s="94"/>
      <c r="J13" s="94"/>
      <c r="K13" s="94"/>
      <c r="L13" s="94"/>
    </row>
    <row r="14" spans="1:12" ht="58.9" customHeight="1" x14ac:dyDescent="0.25">
      <c r="A14" s="10"/>
      <c r="B14" s="10"/>
      <c r="C14" s="59" t="s">
        <v>10</v>
      </c>
      <c r="D14" s="59"/>
      <c r="E14" s="59" t="s">
        <v>153</v>
      </c>
      <c r="F14" s="60"/>
      <c r="G14" s="60"/>
      <c r="H14" s="61">
        <v>3000</v>
      </c>
      <c r="I14" s="62"/>
      <c r="J14" s="62"/>
      <c r="K14" s="62"/>
      <c r="L14" s="62"/>
    </row>
    <row r="15" spans="1:12" ht="44.45" customHeight="1" x14ac:dyDescent="0.25">
      <c r="A15" s="10"/>
      <c r="B15" s="10"/>
      <c r="C15" s="59" t="s">
        <v>11</v>
      </c>
      <c r="D15" s="59"/>
      <c r="E15" s="59" t="s">
        <v>12</v>
      </c>
      <c r="F15" s="60"/>
      <c r="G15" s="60"/>
      <c r="H15" s="90">
        <v>1650</v>
      </c>
      <c r="I15" s="62"/>
      <c r="J15" s="62"/>
      <c r="K15" s="62"/>
      <c r="L15" s="62"/>
    </row>
    <row r="16" spans="1:12" ht="25.15" customHeight="1" x14ac:dyDescent="0.25">
      <c r="A16" s="8" t="s">
        <v>13</v>
      </c>
      <c r="B16" s="7"/>
      <c r="C16" s="86"/>
      <c r="D16" s="86"/>
      <c r="E16" s="87" t="s">
        <v>14</v>
      </c>
      <c r="F16" s="86"/>
      <c r="G16" s="86"/>
      <c r="H16" s="88">
        <f>H17</f>
        <v>3000</v>
      </c>
      <c r="I16" s="89"/>
      <c r="J16" s="89"/>
      <c r="K16" s="89"/>
      <c r="L16" s="89"/>
    </row>
    <row r="17" spans="1:12" ht="25.15" customHeight="1" x14ac:dyDescent="0.25">
      <c r="A17" s="2"/>
      <c r="B17" s="9" t="s">
        <v>16</v>
      </c>
      <c r="C17" s="60"/>
      <c r="D17" s="60"/>
      <c r="E17" s="59" t="s">
        <v>17</v>
      </c>
      <c r="F17" s="60"/>
      <c r="G17" s="60"/>
      <c r="H17" s="61">
        <f>H18</f>
        <v>3000</v>
      </c>
      <c r="I17" s="62"/>
      <c r="J17" s="62"/>
      <c r="K17" s="62"/>
      <c r="L17" s="62"/>
    </row>
    <row r="18" spans="1:12" ht="25.15" customHeight="1" x14ac:dyDescent="0.25">
      <c r="A18" s="10"/>
      <c r="B18" s="10"/>
      <c r="C18" s="60"/>
      <c r="D18" s="60"/>
      <c r="E18" s="91" t="s">
        <v>175</v>
      </c>
      <c r="F18" s="92"/>
      <c r="G18" s="92"/>
      <c r="H18" s="109">
        <f>H19</f>
        <v>3000</v>
      </c>
      <c r="I18" s="94"/>
      <c r="J18" s="94"/>
      <c r="K18" s="94"/>
      <c r="L18" s="94"/>
    </row>
    <row r="19" spans="1:12" ht="25.15" customHeight="1" x14ac:dyDescent="0.25">
      <c r="A19" s="10"/>
      <c r="B19" s="10"/>
      <c r="C19" s="95" t="s">
        <v>18</v>
      </c>
      <c r="D19" s="95"/>
      <c r="E19" s="59" t="s">
        <v>154</v>
      </c>
      <c r="F19" s="60"/>
      <c r="G19" s="60"/>
      <c r="H19" s="61">
        <v>3000</v>
      </c>
      <c r="I19" s="62"/>
      <c r="J19" s="62"/>
      <c r="K19" s="62"/>
      <c r="L19" s="62"/>
    </row>
    <row r="20" spans="1:12" ht="25.15" customHeight="1" x14ac:dyDescent="0.25">
      <c r="A20" s="22">
        <v>600</v>
      </c>
      <c r="B20" s="4"/>
      <c r="C20" s="97"/>
      <c r="D20" s="98"/>
      <c r="E20" s="103" t="s">
        <v>145</v>
      </c>
      <c r="F20" s="86"/>
      <c r="G20" s="86"/>
      <c r="H20" s="105">
        <f>H21</f>
        <v>7000</v>
      </c>
      <c r="I20" s="106"/>
      <c r="J20" s="106"/>
      <c r="K20" s="106"/>
      <c r="L20" s="107"/>
    </row>
    <row r="21" spans="1:12" ht="25.15" customHeight="1" x14ac:dyDescent="0.25">
      <c r="A21" s="10"/>
      <c r="B21" s="3">
        <v>60016</v>
      </c>
      <c r="C21" s="15"/>
      <c r="D21" s="16"/>
      <c r="E21" s="148" t="s">
        <v>146</v>
      </c>
      <c r="F21" s="149"/>
      <c r="G21" s="160"/>
      <c r="H21" s="56">
        <f>H23</f>
        <v>7000</v>
      </c>
      <c r="I21" s="57"/>
      <c r="J21" s="57"/>
      <c r="K21" s="57"/>
      <c r="L21" s="110"/>
    </row>
    <row r="22" spans="1:12" ht="25.15" customHeight="1" x14ac:dyDescent="0.25">
      <c r="A22" s="10"/>
      <c r="B22" s="10"/>
      <c r="C22" s="99"/>
      <c r="D22" s="100"/>
      <c r="E22" s="91" t="s">
        <v>174</v>
      </c>
      <c r="F22" s="92"/>
      <c r="G22" s="92"/>
      <c r="H22" s="72">
        <f>H23</f>
        <v>7000</v>
      </c>
      <c r="I22" s="73"/>
      <c r="J22" s="73"/>
      <c r="K22" s="73"/>
      <c r="L22" s="108"/>
    </row>
    <row r="23" spans="1:12" ht="33.6" customHeight="1" x14ac:dyDescent="0.25">
      <c r="A23" s="10"/>
      <c r="B23" s="10"/>
      <c r="C23" s="101" t="s">
        <v>147</v>
      </c>
      <c r="D23" s="102"/>
      <c r="E23" s="65" t="s">
        <v>190</v>
      </c>
      <c r="F23" s="66"/>
      <c r="G23" s="104"/>
      <c r="H23" s="56">
        <v>7000</v>
      </c>
      <c r="I23" s="57"/>
      <c r="J23" s="57"/>
      <c r="K23" s="57"/>
      <c r="L23" s="110"/>
    </row>
    <row r="24" spans="1:12" ht="25.15" customHeight="1" x14ac:dyDescent="0.25">
      <c r="A24" s="8" t="s">
        <v>19</v>
      </c>
      <c r="B24" s="7"/>
      <c r="C24" s="86"/>
      <c r="D24" s="86"/>
      <c r="E24" s="87" t="s">
        <v>20</v>
      </c>
      <c r="F24" s="86"/>
      <c r="G24" s="86"/>
      <c r="H24" s="88">
        <f>H25+H34</f>
        <v>453211.16000000003</v>
      </c>
      <c r="I24" s="96"/>
      <c r="J24" s="96"/>
      <c r="K24" s="96"/>
      <c r="L24" s="96"/>
    </row>
    <row r="25" spans="1:12" ht="25.15" customHeight="1" x14ac:dyDescent="0.25">
      <c r="A25" s="2"/>
      <c r="B25" s="9" t="s">
        <v>21</v>
      </c>
      <c r="C25" s="60"/>
      <c r="D25" s="60"/>
      <c r="E25" s="59" t="s">
        <v>22</v>
      </c>
      <c r="F25" s="60"/>
      <c r="G25" s="60"/>
      <c r="H25" s="61">
        <f>H26+H31</f>
        <v>440711.16000000003</v>
      </c>
      <c r="I25" s="62"/>
      <c r="J25" s="62"/>
      <c r="K25" s="62"/>
      <c r="L25" s="62"/>
    </row>
    <row r="26" spans="1:12" ht="25.15" customHeight="1" x14ac:dyDescent="0.25">
      <c r="A26" s="10"/>
      <c r="B26" s="10"/>
      <c r="C26" s="60"/>
      <c r="D26" s="60"/>
      <c r="E26" s="91" t="s">
        <v>174</v>
      </c>
      <c r="F26" s="92"/>
      <c r="G26" s="92"/>
      <c r="H26" s="109">
        <f>SUM(H27:L30)</f>
        <v>140211.16</v>
      </c>
      <c r="I26" s="94"/>
      <c r="J26" s="94"/>
      <c r="K26" s="94"/>
      <c r="L26" s="94"/>
    </row>
    <row r="27" spans="1:12" ht="25.15" customHeight="1" x14ac:dyDescent="0.25">
      <c r="A27" s="10"/>
      <c r="B27" s="10"/>
      <c r="C27" s="59" t="s">
        <v>23</v>
      </c>
      <c r="D27" s="59"/>
      <c r="E27" s="59" t="s">
        <v>172</v>
      </c>
      <c r="F27" s="60"/>
      <c r="G27" s="60"/>
      <c r="H27" s="61">
        <v>10000</v>
      </c>
      <c r="I27" s="62"/>
      <c r="J27" s="62"/>
      <c r="K27" s="62"/>
      <c r="L27" s="62"/>
    </row>
    <row r="28" spans="1:12" ht="51.75" customHeight="1" x14ac:dyDescent="0.25">
      <c r="A28" s="10"/>
      <c r="B28" s="10"/>
      <c r="C28" s="59" t="s">
        <v>10</v>
      </c>
      <c r="D28" s="59"/>
      <c r="E28" s="59" t="s">
        <v>170</v>
      </c>
      <c r="F28" s="60"/>
      <c r="G28" s="60"/>
      <c r="H28" s="61">
        <v>120000</v>
      </c>
      <c r="I28" s="62"/>
      <c r="J28" s="62"/>
      <c r="K28" s="62"/>
      <c r="L28" s="62"/>
    </row>
    <row r="29" spans="1:12" ht="25.15" customHeight="1" x14ac:dyDescent="0.25">
      <c r="A29" s="10"/>
      <c r="B29" s="10"/>
      <c r="C29" s="59" t="s">
        <v>24</v>
      </c>
      <c r="D29" s="59"/>
      <c r="E29" s="59" t="s">
        <v>214</v>
      </c>
      <c r="F29" s="60"/>
      <c r="G29" s="60"/>
      <c r="H29" s="61">
        <v>10011.16</v>
      </c>
      <c r="I29" s="62"/>
      <c r="J29" s="62"/>
      <c r="K29" s="62"/>
      <c r="L29" s="62"/>
    </row>
    <row r="30" spans="1:12" ht="25.15" customHeight="1" x14ac:dyDescent="0.25">
      <c r="A30" s="10"/>
      <c r="B30" s="10"/>
      <c r="C30" s="59" t="s">
        <v>25</v>
      </c>
      <c r="D30" s="59"/>
      <c r="E30" s="59" t="s">
        <v>26</v>
      </c>
      <c r="F30" s="60"/>
      <c r="G30" s="60"/>
      <c r="H30" s="61">
        <v>200</v>
      </c>
      <c r="I30" s="62"/>
      <c r="J30" s="62"/>
      <c r="K30" s="62"/>
      <c r="L30" s="62"/>
    </row>
    <row r="31" spans="1:12" ht="25.15" customHeight="1" x14ac:dyDescent="0.25">
      <c r="A31" s="10"/>
      <c r="B31" s="10"/>
      <c r="C31" s="59"/>
      <c r="D31" s="59"/>
      <c r="E31" s="91" t="s">
        <v>175</v>
      </c>
      <c r="F31" s="92"/>
      <c r="G31" s="92"/>
      <c r="H31" s="93">
        <f>H32+H33</f>
        <v>300500</v>
      </c>
      <c r="I31" s="93"/>
      <c r="J31" s="93"/>
      <c r="K31" s="93"/>
      <c r="L31" s="93"/>
    </row>
    <row r="32" spans="1:12" ht="33" customHeight="1" x14ac:dyDescent="0.25">
      <c r="A32" s="10"/>
      <c r="B32" s="10"/>
      <c r="C32" s="59" t="s">
        <v>27</v>
      </c>
      <c r="D32" s="59"/>
      <c r="E32" s="59" t="s">
        <v>156</v>
      </c>
      <c r="F32" s="60"/>
      <c r="G32" s="60"/>
      <c r="H32" s="61">
        <v>300000</v>
      </c>
      <c r="I32" s="62"/>
      <c r="J32" s="62"/>
      <c r="K32" s="62"/>
      <c r="L32" s="62"/>
    </row>
    <row r="33" spans="1:12" ht="25.15" customHeight="1" x14ac:dyDescent="0.25">
      <c r="A33" s="10"/>
      <c r="B33" s="10"/>
      <c r="C33" s="59" t="s">
        <v>18</v>
      </c>
      <c r="D33" s="59"/>
      <c r="E33" s="59" t="s">
        <v>215</v>
      </c>
      <c r="F33" s="60"/>
      <c r="G33" s="60"/>
      <c r="H33" s="61">
        <v>500</v>
      </c>
      <c r="I33" s="62"/>
      <c r="J33" s="62"/>
      <c r="K33" s="62"/>
      <c r="L33" s="62"/>
    </row>
    <row r="34" spans="1:12" ht="25.15" customHeight="1" x14ac:dyDescent="0.25">
      <c r="A34" s="2"/>
      <c r="B34" s="9" t="s">
        <v>28</v>
      </c>
      <c r="C34" s="60"/>
      <c r="D34" s="60"/>
      <c r="E34" s="59" t="s">
        <v>29</v>
      </c>
      <c r="F34" s="60"/>
      <c r="G34" s="60"/>
      <c r="H34" s="61">
        <f>H35</f>
        <v>12500</v>
      </c>
      <c r="I34" s="62"/>
      <c r="J34" s="62"/>
      <c r="K34" s="62"/>
      <c r="L34" s="62"/>
    </row>
    <row r="35" spans="1:12" ht="25.15" customHeight="1" x14ac:dyDescent="0.25">
      <c r="A35" s="10"/>
      <c r="B35" s="10"/>
      <c r="C35" s="60"/>
      <c r="D35" s="60"/>
      <c r="E35" s="91" t="s">
        <v>174</v>
      </c>
      <c r="F35" s="92"/>
      <c r="G35" s="92"/>
      <c r="H35" s="109">
        <f>H36</f>
        <v>12500</v>
      </c>
      <c r="I35" s="94"/>
      <c r="J35" s="94"/>
      <c r="K35" s="94"/>
      <c r="L35" s="94"/>
    </row>
    <row r="36" spans="1:12" ht="52.5" customHeight="1" x14ac:dyDescent="0.25">
      <c r="A36" s="10"/>
      <c r="B36" s="10"/>
      <c r="C36" s="59" t="s">
        <v>10</v>
      </c>
      <c r="D36" s="59"/>
      <c r="E36" s="59" t="s">
        <v>171</v>
      </c>
      <c r="F36" s="60"/>
      <c r="G36" s="60"/>
      <c r="H36" s="61">
        <v>12500</v>
      </c>
      <c r="I36" s="62"/>
      <c r="J36" s="62"/>
      <c r="K36" s="62"/>
      <c r="L36" s="62"/>
    </row>
    <row r="37" spans="1:12" ht="24" customHeight="1" x14ac:dyDescent="0.25">
      <c r="A37" s="8" t="s">
        <v>30</v>
      </c>
      <c r="B37" s="7"/>
      <c r="C37" s="86"/>
      <c r="D37" s="86"/>
      <c r="E37" s="87" t="s">
        <v>31</v>
      </c>
      <c r="F37" s="86"/>
      <c r="G37" s="86"/>
      <c r="H37" s="88">
        <f>H38+H44</f>
        <v>123602</v>
      </c>
      <c r="I37" s="89"/>
      <c r="J37" s="89"/>
      <c r="K37" s="89"/>
      <c r="L37" s="89"/>
    </row>
    <row r="38" spans="1:12" ht="25.15" customHeight="1" x14ac:dyDescent="0.25">
      <c r="A38" s="2"/>
      <c r="B38" s="9" t="s">
        <v>32</v>
      </c>
      <c r="C38" s="60"/>
      <c r="D38" s="60"/>
      <c r="E38" s="59" t="s">
        <v>33</v>
      </c>
      <c r="F38" s="60"/>
      <c r="G38" s="60"/>
      <c r="H38" s="61">
        <f>H39</f>
        <v>116532</v>
      </c>
      <c r="I38" s="62"/>
      <c r="J38" s="62"/>
      <c r="K38" s="62"/>
      <c r="L38" s="62"/>
    </row>
    <row r="39" spans="1:12" ht="25.15" customHeight="1" x14ac:dyDescent="0.25">
      <c r="A39" s="10"/>
      <c r="B39" s="10"/>
      <c r="C39" s="60"/>
      <c r="D39" s="60"/>
      <c r="E39" s="91" t="s">
        <v>174</v>
      </c>
      <c r="F39" s="92"/>
      <c r="G39" s="92"/>
      <c r="H39" s="93">
        <f>H43</f>
        <v>116532</v>
      </c>
      <c r="I39" s="94"/>
      <c r="J39" s="94"/>
      <c r="K39" s="94"/>
      <c r="L39" s="94"/>
    </row>
    <row r="40" spans="1:12" ht="25.15" customHeight="1" x14ac:dyDescent="0.25">
      <c r="A40" s="10"/>
      <c r="B40" s="10"/>
      <c r="C40" s="75"/>
      <c r="D40" s="117"/>
      <c r="E40" s="111" t="s">
        <v>141</v>
      </c>
      <c r="F40" s="112"/>
      <c r="G40" s="113"/>
      <c r="H40" s="114">
        <v>108657</v>
      </c>
      <c r="I40" s="115"/>
      <c r="J40" s="115"/>
      <c r="K40" s="115"/>
      <c r="L40" s="116"/>
    </row>
    <row r="41" spans="1:12" ht="25.15" customHeight="1" x14ac:dyDescent="0.25">
      <c r="A41" s="10"/>
      <c r="B41" s="10"/>
      <c r="C41" s="75"/>
      <c r="D41" s="117"/>
      <c r="E41" s="111" t="s">
        <v>142</v>
      </c>
      <c r="F41" s="112"/>
      <c r="G41" s="113"/>
      <c r="H41" s="114">
        <v>4901</v>
      </c>
      <c r="I41" s="115"/>
      <c r="J41" s="115"/>
      <c r="K41" s="115"/>
      <c r="L41" s="116"/>
    </row>
    <row r="42" spans="1:12" ht="25.15" customHeight="1" x14ac:dyDescent="0.25">
      <c r="A42" s="10"/>
      <c r="B42" s="10"/>
      <c r="C42" s="75"/>
      <c r="D42" s="117"/>
      <c r="E42" s="111" t="s">
        <v>143</v>
      </c>
      <c r="F42" s="112"/>
      <c r="G42" s="113"/>
      <c r="H42" s="114">
        <v>2974</v>
      </c>
      <c r="I42" s="115"/>
      <c r="J42" s="115"/>
      <c r="K42" s="115"/>
      <c r="L42" s="116"/>
    </row>
    <row r="43" spans="1:12" ht="45" customHeight="1" x14ac:dyDescent="0.25">
      <c r="A43" s="10"/>
      <c r="B43" s="10"/>
      <c r="C43" s="59" t="s">
        <v>11</v>
      </c>
      <c r="D43" s="59"/>
      <c r="E43" s="59" t="s">
        <v>12</v>
      </c>
      <c r="F43" s="60"/>
      <c r="G43" s="60"/>
      <c r="H43" s="61">
        <v>116532</v>
      </c>
      <c r="I43" s="62"/>
      <c r="J43" s="62"/>
      <c r="K43" s="62"/>
      <c r="L43" s="62"/>
    </row>
    <row r="44" spans="1:12" ht="25.15" customHeight="1" x14ac:dyDescent="0.25">
      <c r="A44" s="2"/>
      <c r="B44" s="9" t="s">
        <v>34</v>
      </c>
      <c r="C44" s="60"/>
      <c r="D44" s="60"/>
      <c r="E44" s="59" t="s">
        <v>35</v>
      </c>
      <c r="F44" s="60"/>
      <c r="G44" s="60"/>
      <c r="H44" s="61">
        <f>H45</f>
        <v>7070</v>
      </c>
      <c r="I44" s="62"/>
      <c r="J44" s="62"/>
      <c r="K44" s="62"/>
      <c r="L44" s="62"/>
    </row>
    <row r="45" spans="1:12" ht="25.15" customHeight="1" x14ac:dyDescent="0.25">
      <c r="A45" s="10"/>
      <c r="B45" s="10"/>
      <c r="C45" s="60"/>
      <c r="D45" s="60"/>
      <c r="E45" s="91" t="s">
        <v>174</v>
      </c>
      <c r="F45" s="92"/>
      <c r="G45" s="92"/>
      <c r="H45" s="109">
        <f>H46+H47+H48+H49+H50</f>
        <v>7070</v>
      </c>
      <c r="I45" s="94"/>
      <c r="J45" s="94"/>
      <c r="K45" s="94"/>
      <c r="L45" s="94"/>
    </row>
    <row r="46" spans="1:12" ht="25.15" customHeight="1" x14ac:dyDescent="0.25">
      <c r="A46" s="10"/>
      <c r="B46" s="10"/>
      <c r="C46" s="95" t="s">
        <v>36</v>
      </c>
      <c r="D46" s="95"/>
      <c r="E46" s="59" t="s">
        <v>37</v>
      </c>
      <c r="F46" s="60"/>
      <c r="G46" s="60"/>
      <c r="H46" s="61">
        <v>500</v>
      </c>
      <c r="I46" s="62"/>
      <c r="J46" s="62"/>
      <c r="K46" s="62"/>
      <c r="L46" s="62"/>
    </row>
    <row r="47" spans="1:12" ht="25.15" customHeight="1" x14ac:dyDescent="0.25">
      <c r="A47" s="10"/>
      <c r="B47" s="10"/>
      <c r="C47" s="95" t="s">
        <v>39</v>
      </c>
      <c r="D47" s="95"/>
      <c r="E47" s="59" t="s">
        <v>40</v>
      </c>
      <c r="F47" s="60"/>
      <c r="G47" s="60"/>
      <c r="H47" s="61">
        <v>200</v>
      </c>
      <c r="I47" s="62"/>
      <c r="J47" s="62"/>
      <c r="K47" s="62"/>
      <c r="L47" s="62"/>
    </row>
    <row r="48" spans="1:12" ht="51" customHeight="1" x14ac:dyDescent="0.25">
      <c r="A48" s="32"/>
      <c r="B48" s="32"/>
      <c r="C48" s="118" t="s">
        <v>10</v>
      </c>
      <c r="D48" s="118"/>
      <c r="E48" s="59" t="s">
        <v>208</v>
      </c>
      <c r="F48" s="60"/>
      <c r="G48" s="60"/>
      <c r="H48" s="61">
        <v>370</v>
      </c>
      <c r="I48" s="62"/>
      <c r="J48" s="62"/>
      <c r="K48" s="62"/>
      <c r="L48" s="62"/>
    </row>
    <row r="49" spans="1:13" ht="25.15" customHeight="1" x14ac:dyDescent="0.25">
      <c r="A49" s="10"/>
      <c r="B49" s="10"/>
      <c r="C49" s="95" t="s">
        <v>24</v>
      </c>
      <c r="D49" s="95"/>
      <c r="E49" s="59" t="s">
        <v>155</v>
      </c>
      <c r="F49" s="60"/>
      <c r="G49" s="60"/>
      <c r="H49" s="61">
        <v>5000</v>
      </c>
      <c r="I49" s="62"/>
      <c r="J49" s="62"/>
      <c r="K49" s="62"/>
      <c r="L49" s="62"/>
    </row>
    <row r="50" spans="1:13" ht="25.15" customHeight="1" x14ac:dyDescent="0.25">
      <c r="A50" s="10"/>
      <c r="B50" s="10"/>
      <c r="C50" s="101" t="s">
        <v>82</v>
      </c>
      <c r="D50" s="102"/>
      <c r="E50" s="65" t="s">
        <v>157</v>
      </c>
      <c r="F50" s="66"/>
      <c r="G50" s="104"/>
      <c r="H50" s="56">
        <v>1000</v>
      </c>
      <c r="I50" s="57"/>
      <c r="J50" s="57"/>
      <c r="K50" s="57"/>
      <c r="L50" s="110"/>
    </row>
    <row r="51" spans="1:13" ht="25.15" customHeight="1" x14ac:dyDescent="0.25">
      <c r="A51" s="8" t="s">
        <v>41</v>
      </c>
      <c r="B51" s="7"/>
      <c r="C51" s="86"/>
      <c r="D51" s="86"/>
      <c r="E51" s="87" t="s">
        <v>42</v>
      </c>
      <c r="F51" s="86"/>
      <c r="G51" s="86"/>
      <c r="H51" s="88">
        <f>H52</f>
        <v>1360</v>
      </c>
      <c r="I51" s="89"/>
      <c r="J51" s="89"/>
      <c r="K51" s="89"/>
      <c r="L51" s="89"/>
    </row>
    <row r="52" spans="1:13" ht="35.450000000000003" customHeight="1" x14ac:dyDescent="0.25">
      <c r="A52" s="2"/>
      <c r="B52" s="9" t="s">
        <v>43</v>
      </c>
      <c r="C52" s="60"/>
      <c r="D52" s="60"/>
      <c r="E52" s="59" t="s">
        <v>44</v>
      </c>
      <c r="F52" s="60"/>
      <c r="G52" s="60"/>
      <c r="H52" s="61">
        <f>H53</f>
        <v>1360</v>
      </c>
      <c r="I52" s="62"/>
      <c r="J52" s="62"/>
      <c r="K52" s="62"/>
      <c r="L52" s="62"/>
    </row>
    <row r="53" spans="1:13" ht="25.15" customHeight="1" x14ac:dyDescent="0.25">
      <c r="A53" s="10"/>
      <c r="B53" s="10"/>
      <c r="C53" s="60"/>
      <c r="D53" s="60"/>
      <c r="E53" s="91" t="s">
        <v>9</v>
      </c>
      <c r="F53" s="92"/>
      <c r="G53" s="92"/>
      <c r="H53" s="109">
        <f>H54</f>
        <v>1360</v>
      </c>
      <c r="I53" s="94"/>
      <c r="J53" s="94"/>
      <c r="K53" s="94"/>
      <c r="L53" s="94"/>
    </row>
    <row r="54" spans="1:13" ht="52.9" customHeight="1" x14ac:dyDescent="0.25">
      <c r="A54" s="10"/>
      <c r="B54" s="10"/>
      <c r="C54" s="59" t="s">
        <v>11</v>
      </c>
      <c r="D54" s="59"/>
      <c r="E54" s="59" t="s">
        <v>211</v>
      </c>
      <c r="F54" s="60"/>
      <c r="G54" s="60"/>
      <c r="H54" s="61">
        <v>1360</v>
      </c>
      <c r="I54" s="62"/>
      <c r="J54" s="62"/>
      <c r="K54" s="62"/>
      <c r="L54" s="62"/>
    </row>
    <row r="55" spans="1:13" ht="32.25" customHeight="1" x14ac:dyDescent="0.25">
      <c r="A55" s="41">
        <v>752</v>
      </c>
      <c r="B55" s="28"/>
      <c r="C55" s="30"/>
      <c r="D55" s="40"/>
      <c r="E55" s="30" t="s">
        <v>188</v>
      </c>
      <c r="F55" s="31"/>
      <c r="G55" s="40"/>
      <c r="H55" s="105">
        <f>H56</f>
        <v>160</v>
      </c>
      <c r="I55" s="127"/>
      <c r="J55" s="127"/>
      <c r="K55" s="127"/>
      <c r="L55" s="40"/>
    </row>
    <row r="56" spans="1:13" ht="27.75" customHeight="1" x14ac:dyDescent="0.25">
      <c r="A56" s="32"/>
      <c r="B56" s="38">
        <v>75224</v>
      </c>
      <c r="C56" s="13"/>
      <c r="D56" s="39"/>
      <c r="E56" s="13" t="s">
        <v>189</v>
      </c>
      <c r="F56" s="29"/>
      <c r="G56" s="39"/>
      <c r="H56" s="56">
        <f>H57</f>
        <v>160</v>
      </c>
      <c r="I56" s="125"/>
      <c r="J56" s="125"/>
      <c r="K56" s="125"/>
      <c r="L56" s="126"/>
    </row>
    <row r="57" spans="1:13" ht="23.25" customHeight="1" x14ac:dyDescent="0.25">
      <c r="A57" s="32"/>
      <c r="B57" s="32"/>
      <c r="C57" s="13"/>
      <c r="D57" s="39"/>
      <c r="E57" s="42" t="s">
        <v>174</v>
      </c>
      <c r="F57" s="43"/>
      <c r="G57" s="44"/>
      <c r="H57" s="72">
        <f>H58</f>
        <v>160</v>
      </c>
      <c r="I57" s="128"/>
      <c r="J57" s="128"/>
      <c r="K57" s="128"/>
      <c r="L57" s="129"/>
    </row>
    <row r="58" spans="1:13" ht="51.75" customHeight="1" x14ac:dyDescent="0.25">
      <c r="A58" s="32"/>
      <c r="B58" s="32"/>
      <c r="C58" s="63">
        <v>2010</v>
      </c>
      <c r="D58" s="130"/>
      <c r="E58" s="65" t="s">
        <v>12</v>
      </c>
      <c r="F58" s="66"/>
      <c r="G58" s="67"/>
      <c r="H58" s="56">
        <v>160</v>
      </c>
      <c r="I58" s="125"/>
      <c r="J58" s="125"/>
      <c r="K58" s="125"/>
      <c r="L58" s="126"/>
    </row>
    <row r="59" spans="1:13" ht="42.75" customHeight="1" x14ac:dyDescent="0.25">
      <c r="A59" s="8" t="s">
        <v>45</v>
      </c>
      <c r="B59" s="7"/>
      <c r="C59" s="119"/>
      <c r="D59" s="120"/>
      <c r="E59" s="121" t="s">
        <v>46</v>
      </c>
      <c r="F59" s="122"/>
      <c r="G59" s="123"/>
      <c r="H59" s="105">
        <f>H63+H71+H80+H85+H60</f>
        <v>14262775</v>
      </c>
      <c r="I59" s="106"/>
      <c r="J59" s="106"/>
      <c r="K59" s="106"/>
      <c r="L59" s="124"/>
    </row>
    <row r="60" spans="1:13" ht="24" customHeight="1" x14ac:dyDescent="0.25">
      <c r="A60" s="45"/>
      <c r="B60" s="38">
        <v>75601</v>
      </c>
      <c r="C60" s="68"/>
      <c r="D60" s="69"/>
      <c r="E60" s="65" t="s">
        <v>73</v>
      </c>
      <c r="F60" s="66"/>
      <c r="G60" s="67"/>
      <c r="H60" s="56">
        <v>500</v>
      </c>
      <c r="I60" s="57"/>
      <c r="J60" s="57"/>
      <c r="K60" s="57"/>
      <c r="L60" s="58"/>
      <c r="M60" s="20"/>
    </row>
    <row r="61" spans="1:13" ht="19.5" customHeight="1" x14ac:dyDescent="0.25">
      <c r="A61" s="45"/>
      <c r="B61" s="38"/>
      <c r="C61" s="46"/>
      <c r="D61" s="47"/>
      <c r="E61" s="42" t="s">
        <v>174</v>
      </c>
      <c r="F61" s="29"/>
      <c r="G61" s="39"/>
      <c r="H61" s="72">
        <f>SUM(H62)</f>
        <v>500</v>
      </c>
      <c r="I61" s="73"/>
      <c r="J61" s="73"/>
      <c r="K61" s="73"/>
      <c r="L61" s="74"/>
      <c r="M61" s="20"/>
    </row>
    <row r="62" spans="1:13" ht="32.25" customHeight="1" x14ac:dyDescent="0.25">
      <c r="A62" s="45"/>
      <c r="B62" s="38"/>
      <c r="C62" s="70" t="s">
        <v>194</v>
      </c>
      <c r="D62" s="71"/>
      <c r="E62" s="65" t="s">
        <v>198</v>
      </c>
      <c r="F62" s="66"/>
      <c r="G62" s="67"/>
      <c r="H62" s="56">
        <v>500</v>
      </c>
      <c r="I62" s="57"/>
      <c r="J62" s="57"/>
      <c r="K62" s="57"/>
      <c r="L62" s="58"/>
      <c r="M62" s="20"/>
    </row>
    <row r="63" spans="1:13" ht="43.5" customHeight="1" x14ac:dyDescent="0.25">
      <c r="A63" s="2"/>
      <c r="B63" s="9" t="s">
        <v>47</v>
      </c>
      <c r="C63" s="75"/>
      <c r="D63" s="76"/>
      <c r="E63" s="65" t="s">
        <v>48</v>
      </c>
      <c r="F63" s="66"/>
      <c r="G63" s="67"/>
      <c r="H63" s="56">
        <f>H64</f>
        <v>924441</v>
      </c>
      <c r="I63" s="57"/>
      <c r="J63" s="57"/>
      <c r="K63" s="57"/>
      <c r="L63" s="58"/>
    </row>
    <row r="64" spans="1:13" ht="25.15" customHeight="1" x14ac:dyDescent="0.25">
      <c r="A64" s="10"/>
      <c r="B64" s="10"/>
      <c r="C64" s="75"/>
      <c r="D64" s="76"/>
      <c r="E64" s="77" t="s">
        <v>174</v>
      </c>
      <c r="F64" s="78"/>
      <c r="G64" s="79"/>
      <c r="H64" s="72">
        <f>H65+H66+H67+H68+H70+H69</f>
        <v>924441</v>
      </c>
      <c r="I64" s="73"/>
      <c r="J64" s="73"/>
      <c r="K64" s="73"/>
      <c r="L64" s="74"/>
    </row>
    <row r="65" spans="1:12" ht="25.15" customHeight="1" x14ac:dyDescent="0.25">
      <c r="A65" s="10"/>
      <c r="B65" s="10"/>
      <c r="C65" s="59" t="s">
        <v>49</v>
      </c>
      <c r="D65" s="59"/>
      <c r="E65" s="59" t="s">
        <v>50</v>
      </c>
      <c r="F65" s="60"/>
      <c r="G65" s="60"/>
      <c r="H65" s="61">
        <v>722000</v>
      </c>
      <c r="I65" s="62"/>
      <c r="J65" s="62"/>
      <c r="K65" s="62"/>
      <c r="L65" s="62"/>
    </row>
    <row r="66" spans="1:12" ht="25.15" customHeight="1" x14ac:dyDescent="0.25">
      <c r="A66" s="10"/>
      <c r="B66" s="10"/>
      <c r="C66" s="59" t="s">
        <v>51</v>
      </c>
      <c r="D66" s="59"/>
      <c r="E66" s="59" t="s">
        <v>52</v>
      </c>
      <c r="F66" s="60"/>
      <c r="G66" s="60"/>
      <c r="H66" s="61">
        <v>1341</v>
      </c>
      <c r="I66" s="62"/>
      <c r="J66" s="62"/>
      <c r="K66" s="62"/>
      <c r="L66" s="62"/>
    </row>
    <row r="67" spans="1:12" ht="25.15" customHeight="1" x14ac:dyDescent="0.25">
      <c r="A67" s="10"/>
      <c r="B67" s="10"/>
      <c r="C67" s="59" t="s">
        <v>53</v>
      </c>
      <c r="D67" s="59"/>
      <c r="E67" s="59" t="s">
        <v>54</v>
      </c>
      <c r="F67" s="60"/>
      <c r="G67" s="60"/>
      <c r="H67" s="61">
        <v>169800</v>
      </c>
      <c r="I67" s="62"/>
      <c r="J67" s="62"/>
      <c r="K67" s="62"/>
      <c r="L67" s="62"/>
    </row>
    <row r="68" spans="1:12" ht="25.15" customHeight="1" x14ac:dyDescent="0.25">
      <c r="A68" s="10"/>
      <c r="B68" s="10"/>
      <c r="C68" s="59" t="s">
        <v>55</v>
      </c>
      <c r="D68" s="59"/>
      <c r="E68" s="59" t="s">
        <v>56</v>
      </c>
      <c r="F68" s="60"/>
      <c r="G68" s="60"/>
      <c r="H68" s="61">
        <v>30600</v>
      </c>
      <c r="I68" s="62"/>
      <c r="J68" s="62"/>
      <c r="K68" s="62"/>
      <c r="L68" s="62"/>
    </row>
    <row r="69" spans="1:12" ht="25.15" customHeight="1" x14ac:dyDescent="0.25">
      <c r="A69" s="32"/>
      <c r="B69" s="32"/>
      <c r="C69" s="63" t="s">
        <v>195</v>
      </c>
      <c r="D69" s="64"/>
      <c r="E69" s="65" t="s">
        <v>196</v>
      </c>
      <c r="F69" s="66"/>
      <c r="G69" s="67"/>
      <c r="H69" s="56">
        <v>200</v>
      </c>
      <c r="I69" s="57"/>
      <c r="J69" s="57"/>
      <c r="K69" s="57"/>
      <c r="L69" s="58"/>
    </row>
    <row r="70" spans="1:12" ht="25.15" customHeight="1" x14ac:dyDescent="0.25">
      <c r="A70" s="10"/>
      <c r="B70" s="10"/>
      <c r="C70" s="59" t="s">
        <v>57</v>
      </c>
      <c r="D70" s="59"/>
      <c r="E70" s="59" t="s">
        <v>58</v>
      </c>
      <c r="F70" s="60"/>
      <c r="G70" s="60"/>
      <c r="H70" s="61">
        <v>500</v>
      </c>
      <c r="I70" s="62"/>
      <c r="J70" s="62"/>
      <c r="K70" s="62"/>
      <c r="L70" s="62"/>
    </row>
    <row r="71" spans="1:12" ht="49.5" customHeight="1" x14ac:dyDescent="0.25">
      <c r="A71" s="2"/>
      <c r="B71" s="9" t="s">
        <v>59</v>
      </c>
      <c r="C71" s="60"/>
      <c r="D71" s="60"/>
      <c r="E71" s="59" t="s">
        <v>60</v>
      </c>
      <c r="F71" s="60"/>
      <c r="G71" s="60"/>
      <c r="H71" s="61">
        <f>H72</f>
        <v>839300</v>
      </c>
      <c r="I71" s="62"/>
      <c r="J71" s="62"/>
      <c r="K71" s="62"/>
      <c r="L71" s="62"/>
    </row>
    <row r="72" spans="1:12" ht="25.15" customHeight="1" x14ac:dyDescent="0.25">
      <c r="A72" s="10"/>
      <c r="B72" s="10"/>
      <c r="C72" s="60"/>
      <c r="D72" s="60"/>
      <c r="E72" s="77" t="s">
        <v>9</v>
      </c>
      <c r="F72" s="78"/>
      <c r="G72" s="131"/>
      <c r="H72" s="109">
        <f>H73+H75+H76+H79+H74+H77+H78</f>
        <v>839300</v>
      </c>
      <c r="I72" s="94"/>
      <c r="J72" s="94"/>
      <c r="K72" s="94"/>
      <c r="L72" s="94"/>
    </row>
    <row r="73" spans="1:12" ht="25.15" customHeight="1" x14ac:dyDescent="0.25">
      <c r="A73" s="10"/>
      <c r="B73" s="10"/>
      <c r="C73" s="59" t="s">
        <v>49</v>
      </c>
      <c r="D73" s="59"/>
      <c r="E73" s="59" t="s">
        <v>50</v>
      </c>
      <c r="F73" s="60"/>
      <c r="G73" s="60"/>
      <c r="H73" s="61">
        <v>255000</v>
      </c>
      <c r="I73" s="62"/>
      <c r="J73" s="62"/>
      <c r="K73" s="62"/>
      <c r="L73" s="62"/>
    </row>
    <row r="74" spans="1:12" ht="25.15" customHeight="1" x14ac:dyDescent="0.25">
      <c r="A74" s="32"/>
      <c r="B74" s="32"/>
      <c r="C74" s="63" t="s">
        <v>51</v>
      </c>
      <c r="D74" s="64"/>
      <c r="E74" s="65" t="s">
        <v>52</v>
      </c>
      <c r="F74" s="66"/>
      <c r="G74" s="67"/>
      <c r="H74" s="56">
        <v>278000</v>
      </c>
      <c r="I74" s="57"/>
      <c r="J74" s="57"/>
      <c r="K74" s="57"/>
      <c r="L74" s="58"/>
    </row>
    <row r="75" spans="1:12" ht="25.15" customHeight="1" x14ac:dyDescent="0.25">
      <c r="A75" s="10"/>
      <c r="B75" s="10"/>
      <c r="C75" s="59" t="s">
        <v>53</v>
      </c>
      <c r="D75" s="59"/>
      <c r="E75" s="59" t="s">
        <v>54</v>
      </c>
      <c r="F75" s="60"/>
      <c r="G75" s="60"/>
      <c r="H75" s="61">
        <v>51000</v>
      </c>
      <c r="I75" s="62"/>
      <c r="J75" s="62"/>
      <c r="K75" s="62"/>
      <c r="L75" s="62"/>
    </row>
    <row r="76" spans="1:12" ht="25.15" customHeight="1" x14ac:dyDescent="0.25">
      <c r="A76" s="10"/>
      <c r="B76" s="10"/>
      <c r="C76" s="59" t="s">
        <v>55</v>
      </c>
      <c r="D76" s="59"/>
      <c r="E76" s="59" t="s">
        <v>56</v>
      </c>
      <c r="F76" s="60"/>
      <c r="G76" s="60"/>
      <c r="H76" s="61">
        <v>143300</v>
      </c>
      <c r="I76" s="62"/>
      <c r="J76" s="62"/>
      <c r="K76" s="62"/>
      <c r="L76" s="62"/>
    </row>
    <row r="77" spans="1:12" ht="25.15" customHeight="1" x14ac:dyDescent="0.25">
      <c r="A77" s="32"/>
      <c r="B77" s="32"/>
      <c r="C77" s="63" t="s">
        <v>197</v>
      </c>
      <c r="D77" s="64"/>
      <c r="E77" s="65" t="s">
        <v>199</v>
      </c>
      <c r="F77" s="66"/>
      <c r="G77" s="67"/>
      <c r="H77" s="56">
        <v>10000</v>
      </c>
      <c r="I77" s="57"/>
      <c r="J77" s="57"/>
      <c r="K77" s="57"/>
      <c r="L77" s="58"/>
    </row>
    <row r="78" spans="1:12" ht="25.15" customHeight="1" x14ac:dyDescent="0.25">
      <c r="A78" s="32"/>
      <c r="B78" s="32"/>
      <c r="C78" s="63" t="s">
        <v>195</v>
      </c>
      <c r="D78" s="64"/>
      <c r="E78" s="65" t="s">
        <v>196</v>
      </c>
      <c r="F78" s="66"/>
      <c r="G78" s="67"/>
      <c r="H78" s="56">
        <v>100000</v>
      </c>
      <c r="I78" s="57"/>
      <c r="J78" s="57"/>
      <c r="K78" s="57"/>
      <c r="L78" s="58"/>
    </row>
    <row r="79" spans="1:12" ht="25.15" customHeight="1" x14ac:dyDescent="0.25">
      <c r="A79" s="10"/>
      <c r="B79" s="10"/>
      <c r="C79" s="59" t="s">
        <v>57</v>
      </c>
      <c r="D79" s="59"/>
      <c r="E79" s="59" t="s">
        <v>58</v>
      </c>
      <c r="F79" s="60"/>
      <c r="G79" s="60"/>
      <c r="H79" s="61">
        <v>2000</v>
      </c>
      <c r="I79" s="62"/>
      <c r="J79" s="62"/>
      <c r="K79" s="62"/>
      <c r="L79" s="62"/>
    </row>
    <row r="80" spans="1:12" ht="31.5" customHeight="1" x14ac:dyDescent="0.25">
      <c r="A80" s="2"/>
      <c r="B80" s="9" t="s">
        <v>61</v>
      </c>
      <c r="C80" s="60"/>
      <c r="D80" s="60"/>
      <c r="E80" s="59" t="s">
        <v>62</v>
      </c>
      <c r="F80" s="60"/>
      <c r="G80" s="60"/>
      <c r="H80" s="61">
        <f>H81</f>
        <v>127000</v>
      </c>
      <c r="I80" s="62"/>
      <c r="J80" s="62"/>
      <c r="K80" s="62"/>
      <c r="L80" s="62"/>
    </row>
    <row r="81" spans="1:12" ht="25.15" customHeight="1" x14ac:dyDescent="0.25">
      <c r="A81" s="10"/>
      <c r="B81" s="10"/>
      <c r="C81" s="60"/>
      <c r="D81" s="60"/>
      <c r="E81" s="91" t="s">
        <v>174</v>
      </c>
      <c r="F81" s="92"/>
      <c r="G81" s="92"/>
      <c r="H81" s="109">
        <f>H82+H83+H84</f>
        <v>127000</v>
      </c>
      <c r="I81" s="94"/>
      <c r="J81" s="94"/>
      <c r="K81" s="94"/>
      <c r="L81" s="94"/>
    </row>
    <row r="82" spans="1:12" ht="25.15" customHeight="1" x14ac:dyDescent="0.25">
      <c r="A82" s="10"/>
      <c r="B82" s="10"/>
      <c r="C82" s="59" t="s">
        <v>63</v>
      </c>
      <c r="D82" s="59"/>
      <c r="E82" s="59" t="s">
        <v>64</v>
      </c>
      <c r="F82" s="60"/>
      <c r="G82" s="60"/>
      <c r="H82" s="61" t="s">
        <v>65</v>
      </c>
      <c r="I82" s="62"/>
      <c r="J82" s="62"/>
      <c r="K82" s="62"/>
      <c r="L82" s="62"/>
    </row>
    <row r="83" spans="1:12" ht="25.15" customHeight="1" x14ac:dyDescent="0.25">
      <c r="A83" s="10"/>
      <c r="B83" s="10"/>
      <c r="C83" s="59" t="s">
        <v>66</v>
      </c>
      <c r="D83" s="59"/>
      <c r="E83" s="59" t="s">
        <v>67</v>
      </c>
      <c r="F83" s="60"/>
      <c r="G83" s="60"/>
      <c r="H83" s="61">
        <v>20000</v>
      </c>
      <c r="I83" s="62"/>
      <c r="J83" s="62"/>
      <c r="K83" s="62"/>
      <c r="L83" s="62"/>
    </row>
    <row r="84" spans="1:12" ht="25.15" customHeight="1" x14ac:dyDescent="0.25">
      <c r="A84" s="10"/>
      <c r="B84" s="10"/>
      <c r="C84" s="59" t="s">
        <v>68</v>
      </c>
      <c r="D84" s="59"/>
      <c r="E84" s="59" t="s">
        <v>69</v>
      </c>
      <c r="F84" s="60"/>
      <c r="G84" s="60"/>
      <c r="H84" s="61">
        <v>87000</v>
      </c>
      <c r="I84" s="62"/>
      <c r="J84" s="62"/>
      <c r="K84" s="62"/>
      <c r="L84" s="62"/>
    </row>
    <row r="85" spans="1:12" ht="25.15" customHeight="1" x14ac:dyDescent="0.25">
      <c r="A85" s="2"/>
      <c r="B85" s="9" t="s">
        <v>70</v>
      </c>
      <c r="C85" s="60"/>
      <c r="D85" s="60"/>
      <c r="E85" s="59" t="s">
        <v>71</v>
      </c>
      <c r="F85" s="60"/>
      <c r="G85" s="60"/>
      <c r="H85" s="61">
        <f>H86</f>
        <v>12371534</v>
      </c>
      <c r="I85" s="62"/>
      <c r="J85" s="62"/>
      <c r="K85" s="62"/>
      <c r="L85" s="62"/>
    </row>
    <row r="86" spans="1:12" ht="25.15" customHeight="1" x14ac:dyDescent="0.25">
      <c r="A86" s="10"/>
      <c r="B86" s="10"/>
      <c r="C86" s="60"/>
      <c r="D86" s="60"/>
      <c r="E86" s="91" t="s">
        <v>174</v>
      </c>
      <c r="F86" s="92"/>
      <c r="G86" s="92"/>
      <c r="H86" s="109">
        <f>H87+H88</f>
        <v>12371534</v>
      </c>
      <c r="I86" s="94"/>
      <c r="J86" s="94"/>
      <c r="K86" s="94"/>
      <c r="L86" s="94"/>
    </row>
    <row r="87" spans="1:12" ht="25.15" customHeight="1" x14ac:dyDescent="0.25">
      <c r="A87" s="10"/>
      <c r="B87" s="10"/>
      <c r="C87" s="59" t="s">
        <v>72</v>
      </c>
      <c r="D87" s="59"/>
      <c r="E87" s="59" t="s">
        <v>73</v>
      </c>
      <c r="F87" s="60"/>
      <c r="G87" s="60"/>
      <c r="H87" s="61">
        <v>12344672</v>
      </c>
      <c r="I87" s="62"/>
      <c r="J87" s="62"/>
      <c r="K87" s="62"/>
      <c r="L87" s="62"/>
    </row>
    <row r="88" spans="1:12" ht="25.15" customHeight="1" x14ac:dyDescent="0.25">
      <c r="A88" s="10"/>
      <c r="B88" s="10"/>
      <c r="C88" s="59" t="s">
        <v>74</v>
      </c>
      <c r="D88" s="59"/>
      <c r="E88" s="59" t="s">
        <v>75</v>
      </c>
      <c r="F88" s="60"/>
      <c r="G88" s="60"/>
      <c r="H88" s="61">
        <v>26862</v>
      </c>
      <c r="I88" s="62"/>
      <c r="J88" s="62"/>
      <c r="K88" s="62"/>
      <c r="L88" s="62"/>
    </row>
    <row r="89" spans="1:12" ht="25.15" customHeight="1" x14ac:dyDescent="0.25">
      <c r="A89" s="8" t="s">
        <v>76</v>
      </c>
      <c r="B89" s="7"/>
      <c r="C89" s="86"/>
      <c r="D89" s="86"/>
      <c r="E89" s="87" t="s">
        <v>77</v>
      </c>
      <c r="F89" s="86"/>
      <c r="G89" s="86"/>
      <c r="H89" s="88">
        <f>+H90+H96+H93</f>
        <v>28075048.609999999</v>
      </c>
      <c r="I89" s="89"/>
      <c r="J89" s="89"/>
      <c r="K89" s="89"/>
      <c r="L89" s="89"/>
    </row>
    <row r="90" spans="1:12" ht="21" customHeight="1" x14ac:dyDescent="0.25">
      <c r="A90" s="10"/>
      <c r="B90" s="3">
        <v>75814</v>
      </c>
      <c r="C90" s="13"/>
      <c r="D90" s="14"/>
      <c r="E90" s="27" t="s">
        <v>148</v>
      </c>
      <c r="F90" s="5"/>
      <c r="G90" s="12"/>
      <c r="H90" s="172">
        <f>H91</f>
        <v>50000</v>
      </c>
      <c r="I90" s="173"/>
      <c r="J90" s="173"/>
      <c r="K90" s="173"/>
      <c r="L90" s="174"/>
    </row>
    <row r="91" spans="1:12" ht="26.45" customHeight="1" x14ac:dyDescent="0.25">
      <c r="A91" s="10"/>
      <c r="B91" s="10"/>
      <c r="C91" s="99"/>
      <c r="D91" s="100"/>
      <c r="E91" s="91" t="s">
        <v>174</v>
      </c>
      <c r="F91" s="92"/>
      <c r="G91" s="92"/>
      <c r="H91" s="175">
        <f>H92</f>
        <v>50000</v>
      </c>
      <c r="I91" s="176"/>
      <c r="J91" s="176"/>
      <c r="K91" s="176"/>
      <c r="L91" s="177"/>
    </row>
    <row r="92" spans="1:12" ht="25.15" customHeight="1" x14ac:dyDescent="0.25">
      <c r="A92" s="10"/>
      <c r="B92" s="10"/>
      <c r="C92" s="101" t="s">
        <v>25</v>
      </c>
      <c r="D92" s="102"/>
      <c r="E92" s="65" t="s">
        <v>160</v>
      </c>
      <c r="F92" s="66"/>
      <c r="G92" s="104"/>
      <c r="H92" s="178">
        <v>50000</v>
      </c>
      <c r="I92" s="179"/>
      <c r="J92" s="179"/>
      <c r="K92" s="179"/>
      <c r="L92" s="180"/>
    </row>
    <row r="93" spans="1:12" ht="25.15" customHeight="1" x14ac:dyDescent="0.25">
      <c r="A93" s="32"/>
      <c r="B93" s="54" t="s">
        <v>216</v>
      </c>
      <c r="C93" s="50"/>
      <c r="D93" s="53"/>
      <c r="E93" s="27" t="s">
        <v>217</v>
      </c>
      <c r="F93" s="5"/>
      <c r="G93" s="55"/>
      <c r="H93" s="56">
        <f>H94</f>
        <v>1866624.61</v>
      </c>
      <c r="I93" s="57"/>
      <c r="J93" s="57"/>
      <c r="K93" s="57"/>
      <c r="L93" s="58"/>
    </row>
    <row r="94" spans="1:12" ht="25.15" customHeight="1" x14ac:dyDescent="0.25">
      <c r="A94" s="32"/>
      <c r="B94" s="38"/>
      <c r="C94" s="50"/>
      <c r="D94" s="51"/>
      <c r="E94" s="91" t="s">
        <v>175</v>
      </c>
      <c r="F94" s="92"/>
      <c r="G94" s="92"/>
      <c r="H94" s="56">
        <f>H95</f>
        <v>1866624.61</v>
      </c>
      <c r="I94" s="57"/>
      <c r="J94" s="57"/>
      <c r="K94" s="57"/>
      <c r="L94" s="52"/>
    </row>
    <row r="95" spans="1:12" ht="25.15" customHeight="1" x14ac:dyDescent="0.25">
      <c r="A95" s="32"/>
      <c r="B95" s="32"/>
      <c r="C95" s="101" t="s">
        <v>218</v>
      </c>
      <c r="D95" s="168"/>
      <c r="E95" s="65" t="s">
        <v>219</v>
      </c>
      <c r="F95" s="66"/>
      <c r="G95" s="67"/>
      <c r="H95" s="56">
        <v>1866624.61</v>
      </c>
      <c r="I95" s="57"/>
      <c r="J95" s="57"/>
      <c r="K95" s="57"/>
      <c r="L95" s="181"/>
    </row>
    <row r="96" spans="1:12" s="26" customFormat="1" ht="25.15" customHeight="1" x14ac:dyDescent="0.25">
      <c r="A96" s="34"/>
      <c r="B96" s="35">
        <v>75834</v>
      </c>
      <c r="C96" s="132"/>
      <c r="D96" s="133"/>
      <c r="E96" s="134" t="s">
        <v>176</v>
      </c>
      <c r="F96" s="135"/>
      <c r="G96" s="135"/>
      <c r="H96" s="140">
        <f>H98</f>
        <v>26158424</v>
      </c>
      <c r="I96" s="141"/>
      <c r="J96" s="141"/>
      <c r="K96" s="141"/>
      <c r="L96" s="141"/>
    </row>
    <row r="97" spans="1:12" s="26" customFormat="1" ht="25.15" customHeight="1" x14ac:dyDescent="0.25">
      <c r="A97" s="34"/>
      <c r="B97" s="35"/>
      <c r="C97" s="36"/>
      <c r="D97" s="37"/>
      <c r="E97" s="142" t="s">
        <v>177</v>
      </c>
      <c r="F97" s="143"/>
      <c r="G97" s="144"/>
      <c r="H97" s="140">
        <f>H98</f>
        <v>26158424</v>
      </c>
      <c r="I97" s="141"/>
      <c r="J97" s="141"/>
      <c r="K97" s="141"/>
      <c r="L97" s="141"/>
    </row>
    <row r="98" spans="1:12" s="26" customFormat="1" ht="25.15" customHeight="1" x14ac:dyDescent="0.25">
      <c r="A98" s="34"/>
      <c r="B98" s="34"/>
      <c r="C98" s="136">
        <v>2920</v>
      </c>
      <c r="D98" s="137"/>
      <c r="E98" s="132" t="s">
        <v>191</v>
      </c>
      <c r="F98" s="138"/>
      <c r="G98" s="139"/>
      <c r="H98" s="140">
        <v>26158424</v>
      </c>
      <c r="I98" s="141"/>
      <c r="J98" s="141"/>
      <c r="K98" s="141"/>
      <c r="L98" s="141"/>
    </row>
    <row r="99" spans="1:12" ht="25.15" customHeight="1" x14ac:dyDescent="0.25">
      <c r="A99" s="8" t="s">
        <v>78</v>
      </c>
      <c r="B99" s="7"/>
      <c r="C99" s="86"/>
      <c r="D99" s="86"/>
      <c r="E99" s="87" t="s">
        <v>79</v>
      </c>
      <c r="F99" s="86"/>
      <c r="G99" s="86"/>
      <c r="H99" s="88">
        <f>H101+H107+H111+H115+H119</f>
        <v>2423498.23</v>
      </c>
      <c r="I99" s="89"/>
      <c r="J99" s="89"/>
      <c r="K99" s="89"/>
      <c r="L99" s="89"/>
    </row>
    <row r="100" spans="1:12" ht="38.25" customHeight="1" x14ac:dyDescent="0.25">
      <c r="A100" s="32"/>
      <c r="B100" s="38"/>
      <c r="C100" s="101"/>
      <c r="D100" s="168"/>
      <c r="E100" s="65" t="s">
        <v>193</v>
      </c>
      <c r="F100" s="66"/>
      <c r="G100" s="67"/>
      <c r="H100" s="56">
        <f>H120</f>
        <v>1369450.23</v>
      </c>
      <c r="I100" s="57"/>
      <c r="J100" s="57"/>
      <c r="K100" s="57"/>
      <c r="L100" s="58"/>
    </row>
    <row r="101" spans="1:12" ht="25.15" customHeight="1" x14ac:dyDescent="0.25">
      <c r="A101" s="2"/>
      <c r="B101" s="9" t="s">
        <v>80</v>
      </c>
      <c r="C101" s="60"/>
      <c r="D101" s="60"/>
      <c r="E101" s="59" t="s">
        <v>81</v>
      </c>
      <c r="F101" s="60"/>
      <c r="G101" s="60"/>
      <c r="H101" s="61">
        <f>H102</f>
        <v>136300</v>
      </c>
      <c r="I101" s="62"/>
      <c r="J101" s="62"/>
      <c r="K101" s="62"/>
      <c r="L101" s="62"/>
    </row>
    <row r="102" spans="1:12" ht="25.15" customHeight="1" x14ac:dyDescent="0.25">
      <c r="A102" s="10"/>
      <c r="B102" s="10"/>
      <c r="C102" s="60"/>
      <c r="D102" s="60"/>
      <c r="E102" s="91" t="s">
        <v>9</v>
      </c>
      <c r="F102" s="92"/>
      <c r="G102" s="92"/>
      <c r="H102" s="109">
        <f>H103+H104+H105+H106</f>
        <v>136300</v>
      </c>
      <c r="I102" s="94"/>
      <c r="J102" s="94"/>
      <c r="K102" s="94"/>
      <c r="L102" s="94"/>
    </row>
    <row r="103" spans="1:12" ht="51" customHeight="1" x14ac:dyDescent="0.25">
      <c r="A103" s="10"/>
      <c r="B103" s="10"/>
      <c r="C103" s="59" t="s">
        <v>10</v>
      </c>
      <c r="D103" s="59"/>
      <c r="E103" s="59" t="s">
        <v>158</v>
      </c>
      <c r="F103" s="60"/>
      <c r="G103" s="60"/>
      <c r="H103" s="61">
        <v>92060</v>
      </c>
      <c r="I103" s="62"/>
      <c r="J103" s="62"/>
      <c r="K103" s="62"/>
      <c r="L103" s="62"/>
    </row>
    <row r="104" spans="1:12" ht="25.15" customHeight="1" x14ac:dyDescent="0.25">
      <c r="A104" s="10"/>
      <c r="B104" s="10"/>
      <c r="C104" s="59" t="s">
        <v>24</v>
      </c>
      <c r="D104" s="59"/>
      <c r="E104" s="59" t="s">
        <v>159</v>
      </c>
      <c r="F104" s="60"/>
      <c r="G104" s="60"/>
      <c r="H104" s="61">
        <v>41600</v>
      </c>
      <c r="I104" s="62"/>
      <c r="J104" s="62"/>
      <c r="K104" s="62"/>
      <c r="L104" s="62"/>
    </row>
    <row r="105" spans="1:12" ht="25.15" customHeight="1" x14ac:dyDescent="0.25">
      <c r="A105" s="10"/>
      <c r="B105" s="10"/>
      <c r="C105" s="59" t="s">
        <v>25</v>
      </c>
      <c r="D105" s="59"/>
      <c r="E105" s="59" t="s">
        <v>164</v>
      </c>
      <c r="F105" s="60"/>
      <c r="G105" s="60"/>
      <c r="H105" s="61">
        <v>600</v>
      </c>
      <c r="I105" s="62"/>
      <c r="J105" s="62"/>
      <c r="K105" s="62"/>
      <c r="L105" s="62"/>
    </row>
    <row r="106" spans="1:12" ht="25.15" customHeight="1" x14ac:dyDescent="0.25">
      <c r="A106" s="10"/>
      <c r="B106" s="10"/>
      <c r="C106" s="59" t="s">
        <v>82</v>
      </c>
      <c r="D106" s="59"/>
      <c r="E106" s="59" t="s">
        <v>157</v>
      </c>
      <c r="F106" s="60"/>
      <c r="G106" s="60"/>
      <c r="H106" s="61">
        <v>2040</v>
      </c>
      <c r="I106" s="62"/>
      <c r="J106" s="62"/>
      <c r="K106" s="62"/>
      <c r="L106" s="62"/>
    </row>
    <row r="107" spans="1:12" ht="25.15" customHeight="1" x14ac:dyDescent="0.25">
      <c r="A107" s="2"/>
      <c r="B107" s="9" t="s">
        <v>83</v>
      </c>
      <c r="C107" s="60"/>
      <c r="D107" s="60"/>
      <c r="E107" s="59" t="s">
        <v>84</v>
      </c>
      <c r="F107" s="60"/>
      <c r="G107" s="60"/>
      <c r="H107" s="61">
        <f>H108</f>
        <v>165400</v>
      </c>
      <c r="I107" s="62"/>
      <c r="J107" s="62"/>
      <c r="K107" s="62"/>
      <c r="L107" s="62"/>
    </row>
    <row r="108" spans="1:12" ht="25.15" customHeight="1" x14ac:dyDescent="0.25">
      <c r="A108" s="10"/>
      <c r="B108" s="10"/>
      <c r="C108" s="60"/>
      <c r="D108" s="60"/>
      <c r="E108" s="91" t="s">
        <v>9</v>
      </c>
      <c r="F108" s="92"/>
      <c r="G108" s="92"/>
      <c r="H108" s="109">
        <f>H109+H110</f>
        <v>165400</v>
      </c>
      <c r="I108" s="94"/>
      <c r="J108" s="94"/>
      <c r="K108" s="94"/>
      <c r="L108" s="94"/>
    </row>
    <row r="109" spans="1:12" ht="25.15" customHeight="1" x14ac:dyDescent="0.25">
      <c r="A109" s="10"/>
      <c r="B109" s="10"/>
      <c r="C109" s="59" t="s">
        <v>85</v>
      </c>
      <c r="D109" s="59"/>
      <c r="E109" s="59" t="s">
        <v>86</v>
      </c>
      <c r="F109" s="60"/>
      <c r="G109" s="60"/>
      <c r="H109" s="61">
        <v>15400</v>
      </c>
      <c r="I109" s="62"/>
      <c r="J109" s="62"/>
      <c r="K109" s="62"/>
      <c r="L109" s="62"/>
    </row>
    <row r="110" spans="1:12" ht="25.15" customHeight="1" x14ac:dyDescent="0.25">
      <c r="A110" s="10"/>
      <c r="B110" s="10"/>
      <c r="C110" s="59" t="s">
        <v>24</v>
      </c>
      <c r="D110" s="59"/>
      <c r="E110" s="59" t="s">
        <v>161</v>
      </c>
      <c r="F110" s="60"/>
      <c r="G110" s="60"/>
      <c r="H110" s="61">
        <v>150000</v>
      </c>
      <c r="I110" s="62"/>
      <c r="J110" s="62"/>
      <c r="K110" s="62"/>
      <c r="L110" s="62"/>
    </row>
    <row r="111" spans="1:12" ht="25.15" customHeight="1" x14ac:dyDescent="0.25">
      <c r="A111" s="2"/>
      <c r="B111" s="9" t="s">
        <v>87</v>
      </c>
      <c r="C111" s="60"/>
      <c r="D111" s="60"/>
      <c r="E111" s="59" t="s">
        <v>88</v>
      </c>
      <c r="F111" s="60"/>
      <c r="G111" s="60"/>
      <c r="H111" s="61">
        <f>H112</f>
        <v>77500</v>
      </c>
      <c r="I111" s="62"/>
      <c r="J111" s="62"/>
      <c r="K111" s="62"/>
      <c r="L111" s="62"/>
    </row>
    <row r="112" spans="1:12" ht="25.15" customHeight="1" x14ac:dyDescent="0.25">
      <c r="A112" s="10"/>
      <c r="B112" s="10"/>
      <c r="C112" s="60"/>
      <c r="D112" s="60"/>
      <c r="E112" s="91" t="s">
        <v>9</v>
      </c>
      <c r="F112" s="92"/>
      <c r="G112" s="92"/>
      <c r="H112" s="61">
        <f>H113+H114</f>
        <v>77500</v>
      </c>
      <c r="I112" s="62"/>
      <c r="J112" s="62"/>
      <c r="K112" s="62"/>
      <c r="L112" s="62"/>
    </row>
    <row r="113" spans="1:15" ht="25.15" customHeight="1" x14ac:dyDescent="0.25">
      <c r="A113" s="10"/>
      <c r="B113" s="10"/>
      <c r="C113" s="59" t="s">
        <v>85</v>
      </c>
      <c r="D113" s="59"/>
      <c r="E113" s="59" t="s">
        <v>86</v>
      </c>
      <c r="F113" s="60"/>
      <c r="G113" s="60"/>
      <c r="H113" s="61">
        <v>27500</v>
      </c>
      <c r="I113" s="62"/>
      <c r="J113" s="62"/>
      <c r="K113" s="62"/>
      <c r="L113" s="62"/>
    </row>
    <row r="114" spans="1:15" ht="25.15" customHeight="1" x14ac:dyDescent="0.25">
      <c r="A114" s="10"/>
      <c r="B114" s="10"/>
      <c r="C114" s="59" t="s">
        <v>24</v>
      </c>
      <c r="D114" s="59"/>
      <c r="E114" s="59" t="s">
        <v>161</v>
      </c>
      <c r="F114" s="60"/>
      <c r="G114" s="60"/>
      <c r="H114" s="61">
        <v>50000</v>
      </c>
      <c r="I114" s="62"/>
      <c r="J114" s="62"/>
      <c r="K114" s="62"/>
      <c r="L114" s="62"/>
    </row>
    <row r="115" spans="1:15" ht="25.15" customHeight="1" x14ac:dyDescent="0.25">
      <c r="A115" s="2"/>
      <c r="B115" s="9" t="s">
        <v>89</v>
      </c>
      <c r="C115" s="60"/>
      <c r="D115" s="60"/>
      <c r="E115" s="59" t="s">
        <v>90</v>
      </c>
      <c r="F115" s="60"/>
      <c r="G115" s="60"/>
      <c r="H115" s="61">
        <f>H116</f>
        <v>674848</v>
      </c>
      <c r="I115" s="62"/>
      <c r="J115" s="62"/>
      <c r="K115" s="62"/>
      <c r="L115" s="62"/>
    </row>
    <row r="116" spans="1:15" ht="24.75" customHeight="1" x14ac:dyDescent="0.25">
      <c r="A116" s="10"/>
      <c r="B116" s="10"/>
      <c r="C116" s="60"/>
      <c r="D116" s="60"/>
      <c r="E116" s="91" t="s">
        <v>9</v>
      </c>
      <c r="F116" s="92"/>
      <c r="G116" s="92"/>
      <c r="H116" s="109">
        <f>H117+H118</f>
        <v>674848</v>
      </c>
      <c r="I116" s="94"/>
      <c r="J116" s="94"/>
      <c r="K116" s="94"/>
      <c r="L116" s="94"/>
    </row>
    <row r="117" spans="1:15" ht="34.5" customHeight="1" x14ac:dyDescent="0.25">
      <c r="A117" s="10"/>
      <c r="B117" s="10"/>
      <c r="C117" s="59" t="s">
        <v>91</v>
      </c>
      <c r="D117" s="59"/>
      <c r="E117" s="59" t="s">
        <v>192</v>
      </c>
      <c r="F117" s="60"/>
      <c r="G117" s="60"/>
      <c r="H117" s="61">
        <v>674800</v>
      </c>
      <c r="I117" s="62"/>
      <c r="J117" s="62"/>
      <c r="K117" s="62"/>
      <c r="L117" s="62"/>
    </row>
    <row r="118" spans="1:15" ht="25.15" customHeight="1" x14ac:dyDescent="0.25">
      <c r="A118" s="10"/>
      <c r="B118" s="10"/>
      <c r="C118" s="145" t="s">
        <v>25</v>
      </c>
      <c r="D118" s="145"/>
      <c r="E118" s="59" t="s">
        <v>26</v>
      </c>
      <c r="F118" s="60"/>
      <c r="G118" s="60"/>
      <c r="H118" s="61">
        <v>48</v>
      </c>
      <c r="I118" s="62"/>
      <c r="J118" s="62"/>
      <c r="K118" s="62"/>
      <c r="L118" s="62"/>
    </row>
    <row r="119" spans="1:15" ht="25.15" customHeight="1" x14ac:dyDescent="0.25">
      <c r="A119" s="32"/>
      <c r="B119" s="38">
        <v>80195</v>
      </c>
      <c r="C119" s="145"/>
      <c r="D119" s="145"/>
      <c r="E119" s="59" t="s">
        <v>8</v>
      </c>
      <c r="F119" s="60"/>
      <c r="G119" s="60"/>
      <c r="H119" s="61">
        <f>H121</f>
        <v>1369450.23</v>
      </c>
      <c r="I119" s="62"/>
      <c r="J119" s="62"/>
      <c r="K119" s="62"/>
      <c r="L119" s="62"/>
    </row>
    <row r="120" spans="1:15" ht="38.25" customHeight="1" x14ac:dyDescent="0.25">
      <c r="A120" s="32"/>
      <c r="B120" s="38"/>
      <c r="C120" s="101"/>
      <c r="D120" s="168"/>
      <c r="E120" s="65" t="s">
        <v>193</v>
      </c>
      <c r="F120" s="66"/>
      <c r="G120" s="67"/>
      <c r="H120" s="56">
        <f>SUM(H119)</f>
        <v>1369450.23</v>
      </c>
      <c r="I120" s="57"/>
      <c r="J120" s="57"/>
      <c r="K120" s="57"/>
      <c r="L120" s="58"/>
    </row>
    <row r="121" spans="1:15" ht="25.15" customHeight="1" x14ac:dyDescent="0.25">
      <c r="A121" s="32"/>
      <c r="B121" s="32"/>
      <c r="C121" s="145"/>
      <c r="D121" s="145"/>
      <c r="E121" s="146" t="s">
        <v>175</v>
      </c>
      <c r="F121" s="92"/>
      <c r="G121" s="92"/>
      <c r="H121" s="109">
        <f>H122</f>
        <v>1369450.23</v>
      </c>
      <c r="I121" s="94"/>
      <c r="J121" s="94"/>
      <c r="K121" s="94"/>
      <c r="L121" s="94"/>
      <c r="O121" s="18">
        <f>H121</f>
        <v>1369450.23</v>
      </c>
    </row>
    <row r="122" spans="1:15" ht="50.25" customHeight="1" x14ac:dyDescent="0.25">
      <c r="A122" s="32"/>
      <c r="B122" s="32"/>
      <c r="C122" s="145" t="s">
        <v>187</v>
      </c>
      <c r="D122" s="145"/>
      <c r="E122" s="147" t="s">
        <v>213</v>
      </c>
      <c r="F122" s="60"/>
      <c r="G122" s="60"/>
      <c r="H122" s="61">
        <v>1369450.23</v>
      </c>
      <c r="I122" s="62"/>
      <c r="J122" s="62"/>
      <c r="K122" s="62"/>
      <c r="L122" s="62"/>
    </row>
    <row r="123" spans="1:15" ht="25.15" customHeight="1" x14ac:dyDescent="0.25">
      <c r="A123" s="8" t="s">
        <v>92</v>
      </c>
      <c r="B123" s="7"/>
      <c r="C123" s="86"/>
      <c r="D123" s="86"/>
      <c r="E123" s="87" t="s">
        <v>93</v>
      </c>
      <c r="F123" s="86"/>
      <c r="G123" s="86"/>
      <c r="H123" s="88">
        <f>H124+H129+H132+H135+H139+H142+H148+H152</f>
        <v>2011685</v>
      </c>
      <c r="I123" s="89"/>
      <c r="J123" s="89"/>
      <c r="K123" s="89"/>
      <c r="L123" s="89"/>
    </row>
    <row r="124" spans="1:15" ht="25.15" customHeight="1" x14ac:dyDescent="0.25">
      <c r="A124" s="2"/>
      <c r="B124" s="9" t="s">
        <v>94</v>
      </c>
      <c r="C124" s="60"/>
      <c r="D124" s="60"/>
      <c r="E124" s="59" t="s">
        <v>95</v>
      </c>
      <c r="F124" s="60"/>
      <c r="G124" s="60"/>
      <c r="H124" s="61">
        <f>H125</f>
        <v>1466561</v>
      </c>
      <c r="I124" s="62"/>
      <c r="J124" s="62"/>
      <c r="K124" s="62"/>
      <c r="L124" s="62"/>
    </row>
    <row r="125" spans="1:15" ht="25.15" customHeight="1" x14ac:dyDescent="0.25">
      <c r="A125" s="10"/>
      <c r="B125" s="10"/>
      <c r="C125" s="60"/>
      <c r="D125" s="60"/>
      <c r="E125" s="91" t="s">
        <v>174</v>
      </c>
      <c r="F125" s="92"/>
      <c r="G125" s="92"/>
      <c r="H125" s="109">
        <f>H126+H127+H128</f>
        <v>1466561</v>
      </c>
      <c r="I125" s="94"/>
      <c r="J125" s="94"/>
      <c r="K125" s="94"/>
      <c r="L125" s="94"/>
    </row>
    <row r="126" spans="1:15" ht="25.15" customHeight="1" x14ac:dyDescent="0.25">
      <c r="A126" s="10"/>
      <c r="B126" s="10"/>
      <c r="C126" s="59" t="s">
        <v>25</v>
      </c>
      <c r="D126" s="59"/>
      <c r="E126" s="59" t="s">
        <v>207</v>
      </c>
      <c r="F126" s="60"/>
      <c r="G126" s="60"/>
      <c r="H126" s="61" t="s">
        <v>96</v>
      </c>
      <c r="I126" s="62"/>
      <c r="J126" s="62"/>
      <c r="K126" s="62"/>
      <c r="L126" s="62"/>
    </row>
    <row r="127" spans="1:15" ht="25.15" customHeight="1" x14ac:dyDescent="0.25">
      <c r="A127" s="10"/>
      <c r="B127" s="10"/>
      <c r="C127" s="59" t="s">
        <v>82</v>
      </c>
      <c r="D127" s="59"/>
      <c r="E127" s="59" t="s">
        <v>157</v>
      </c>
      <c r="F127" s="60"/>
      <c r="G127" s="60"/>
      <c r="H127" s="61">
        <v>200</v>
      </c>
      <c r="I127" s="62"/>
      <c r="J127" s="62"/>
      <c r="K127" s="62"/>
      <c r="L127" s="62"/>
    </row>
    <row r="128" spans="1:15" ht="46.5" customHeight="1" x14ac:dyDescent="0.25">
      <c r="A128" s="10"/>
      <c r="B128" s="10"/>
      <c r="C128" s="59" t="s">
        <v>11</v>
      </c>
      <c r="D128" s="59"/>
      <c r="E128" s="59" t="s">
        <v>12</v>
      </c>
      <c r="F128" s="60"/>
      <c r="G128" s="60"/>
      <c r="H128" s="61">
        <v>1466261</v>
      </c>
      <c r="I128" s="62"/>
      <c r="J128" s="62"/>
      <c r="K128" s="62"/>
      <c r="L128" s="62"/>
    </row>
    <row r="129" spans="1:12" ht="25.15" customHeight="1" x14ac:dyDescent="0.25">
      <c r="A129" s="2"/>
      <c r="B129" s="9" t="s">
        <v>97</v>
      </c>
      <c r="C129" s="60"/>
      <c r="D129" s="60"/>
      <c r="E129" s="59" t="s">
        <v>98</v>
      </c>
      <c r="F129" s="60"/>
      <c r="G129" s="60"/>
      <c r="H129" s="61" t="str">
        <f>H130</f>
        <v>6 000,00</v>
      </c>
      <c r="I129" s="62"/>
      <c r="J129" s="62"/>
      <c r="K129" s="62"/>
      <c r="L129" s="62"/>
    </row>
    <row r="130" spans="1:12" ht="25.15" customHeight="1" x14ac:dyDescent="0.25">
      <c r="A130" s="10"/>
      <c r="B130" s="10"/>
      <c r="C130" s="60"/>
      <c r="D130" s="60"/>
      <c r="E130" s="91" t="s">
        <v>174</v>
      </c>
      <c r="F130" s="92"/>
      <c r="G130" s="92"/>
      <c r="H130" s="109" t="str">
        <f>H131</f>
        <v>6 000,00</v>
      </c>
      <c r="I130" s="94"/>
      <c r="J130" s="94"/>
      <c r="K130" s="94"/>
      <c r="L130" s="94"/>
    </row>
    <row r="131" spans="1:12" ht="47.45" customHeight="1" x14ac:dyDescent="0.25">
      <c r="A131" s="10"/>
      <c r="B131" s="10"/>
      <c r="C131" s="59" t="s">
        <v>100</v>
      </c>
      <c r="D131" s="59"/>
      <c r="E131" s="59" t="s">
        <v>101</v>
      </c>
      <c r="F131" s="60"/>
      <c r="G131" s="60"/>
      <c r="H131" s="61" t="s">
        <v>99</v>
      </c>
      <c r="I131" s="62"/>
      <c r="J131" s="62"/>
      <c r="K131" s="62"/>
      <c r="L131" s="62"/>
    </row>
    <row r="132" spans="1:12" ht="42" customHeight="1" x14ac:dyDescent="0.25">
      <c r="A132" s="2"/>
      <c r="B132" s="9" t="s">
        <v>102</v>
      </c>
      <c r="C132" s="60"/>
      <c r="D132" s="60"/>
      <c r="E132" s="59" t="s">
        <v>103</v>
      </c>
      <c r="F132" s="60"/>
      <c r="G132" s="60"/>
      <c r="H132" s="61">
        <f>H133</f>
        <v>17830</v>
      </c>
      <c r="I132" s="62"/>
      <c r="J132" s="62"/>
      <c r="K132" s="62"/>
      <c r="L132" s="62"/>
    </row>
    <row r="133" spans="1:12" ht="25.15" customHeight="1" x14ac:dyDescent="0.25">
      <c r="A133" s="10"/>
      <c r="B133" s="10"/>
      <c r="C133" s="60"/>
      <c r="D133" s="60"/>
      <c r="E133" s="91" t="s">
        <v>9</v>
      </c>
      <c r="F133" s="92"/>
      <c r="G133" s="92"/>
      <c r="H133" s="109">
        <f>H134</f>
        <v>17830</v>
      </c>
      <c r="I133" s="94"/>
      <c r="J133" s="94"/>
      <c r="K133" s="94"/>
      <c r="L133" s="94"/>
    </row>
    <row r="134" spans="1:12" ht="37.9" customHeight="1" x14ac:dyDescent="0.25">
      <c r="A134" s="10"/>
      <c r="B134" s="10"/>
      <c r="C134" s="59" t="s">
        <v>100</v>
      </c>
      <c r="D134" s="59"/>
      <c r="E134" s="59" t="s">
        <v>101</v>
      </c>
      <c r="F134" s="60"/>
      <c r="G134" s="60"/>
      <c r="H134" s="61">
        <v>17830</v>
      </c>
      <c r="I134" s="62"/>
      <c r="J134" s="62"/>
      <c r="K134" s="62"/>
      <c r="L134" s="62"/>
    </row>
    <row r="135" spans="1:12" ht="25.15" customHeight="1" x14ac:dyDescent="0.25">
      <c r="A135" s="2"/>
      <c r="B135" s="9" t="s">
        <v>104</v>
      </c>
      <c r="C135" s="60"/>
      <c r="D135" s="60"/>
      <c r="E135" s="59" t="s">
        <v>105</v>
      </c>
      <c r="F135" s="60"/>
      <c r="G135" s="60"/>
      <c r="H135" s="61">
        <f>H136</f>
        <v>169000</v>
      </c>
      <c r="I135" s="62"/>
      <c r="J135" s="62"/>
      <c r="K135" s="62"/>
      <c r="L135" s="62"/>
    </row>
    <row r="136" spans="1:12" ht="25.15" customHeight="1" x14ac:dyDescent="0.25">
      <c r="A136" s="10"/>
      <c r="B136" s="10"/>
      <c r="C136" s="60"/>
      <c r="D136" s="60"/>
      <c r="E136" s="91" t="s">
        <v>174</v>
      </c>
      <c r="F136" s="92"/>
      <c r="G136" s="92"/>
      <c r="H136" s="109">
        <f>H137+H138</f>
        <v>169000</v>
      </c>
      <c r="I136" s="94"/>
      <c r="J136" s="94"/>
      <c r="K136" s="94"/>
      <c r="L136" s="94"/>
    </row>
    <row r="137" spans="1:12" ht="25.15" customHeight="1" x14ac:dyDescent="0.25">
      <c r="A137" s="10"/>
      <c r="B137" s="10"/>
      <c r="C137" s="59" t="s">
        <v>24</v>
      </c>
      <c r="D137" s="59"/>
      <c r="E137" s="59" t="s">
        <v>169</v>
      </c>
      <c r="F137" s="60"/>
      <c r="G137" s="60"/>
      <c r="H137" s="61">
        <v>12000</v>
      </c>
      <c r="I137" s="62"/>
      <c r="J137" s="62"/>
      <c r="K137" s="62"/>
      <c r="L137" s="62"/>
    </row>
    <row r="138" spans="1:12" ht="31.5" customHeight="1" x14ac:dyDescent="0.25">
      <c r="A138" s="10"/>
      <c r="B138" s="10"/>
      <c r="C138" s="59" t="s">
        <v>100</v>
      </c>
      <c r="D138" s="59"/>
      <c r="E138" s="59" t="s">
        <v>101</v>
      </c>
      <c r="F138" s="60"/>
      <c r="G138" s="60"/>
      <c r="H138" s="61">
        <v>157000</v>
      </c>
      <c r="I138" s="62"/>
      <c r="J138" s="62"/>
      <c r="K138" s="62"/>
      <c r="L138" s="62"/>
    </row>
    <row r="139" spans="1:12" ht="25.15" customHeight="1" x14ac:dyDescent="0.25">
      <c r="A139" s="2"/>
      <c r="B139" s="9" t="s">
        <v>106</v>
      </c>
      <c r="C139" s="60"/>
      <c r="D139" s="60"/>
      <c r="E139" s="59" t="s">
        <v>107</v>
      </c>
      <c r="F139" s="60"/>
      <c r="G139" s="60"/>
      <c r="H139" s="61">
        <f>H140</f>
        <v>201000</v>
      </c>
      <c r="I139" s="62"/>
      <c r="J139" s="62"/>
      <c r="K139" s="62"/>
      <c r="L139" s="62"/>
    </row>
    <row r="140" spans="1:12" ht="25.15" customHeight="1" x14ac:dyDescent="0.25">
      <c r="A140" s="10"/>
      <c r="B140" s="10"/>
      <c r="C140" s="60"/>
      <c r="D140" s="60"/>
      <c r="E140" s="91" t="s">
        <v>174</v>
      </c>
      <c r="F140" s="92"/>
      <c r="G140" s="92"/>
      <c r="H140" s="109">
        <f>H141</f>
        <v>201000</v>
      </c>
      <c r="I140" s="94"/>
      <c r="J140" s="94"/>
      <c r="K140" s="94"/>
      <c r="L140" s="94"/>
    </row>
    <row r="141" spans="1:12" ht="35.450000000000003" customHeight="1" x14ac:dyDescent="0.25">
      <c r="A141" s="10"/>
      <c r="B141" s="10"/>
      <c r="C141" s="59" t="s">
        <v>100</v>
      </c>
      <c r="D141" s="59"/>
      <c r="E141" s="59" t="s">
        <v>101</v>
      </c>
      <c r="F141" s="60"/>
      <c r="G141" s="60"/>
      <c r="H141" s="61">
        <v>201000</v>
      </c>
      <c r="I141" s="62"/>
      <c r="J141" s="62"/>
      <c r="K141" s="62"/>
      <c r="L141" s="62"/>
    </row>
    <row r="142" spans="1:12" ht="25.15" customHeight="1" x14ac:dyDescent="0.25">
      <c r="A142" s="2"/>
      <c r="B142" s="9" t="s">
        <v>108</v>
      </c>
      <c r="C142" s="60"/>
      <c r="D142" s="60"/>
      <c r="E142" s="59" t="s">
        <v>109</v>
      </c>
      <c r="F142" s="60"/>
      <c r="G142" s="60"/>
      <c r="H142" s="61">
        <f>H143</f>
        <v>98468</v>
      </c>
      <c r="I142" s="62"/>
      <c r="J142" s="62"/>
      <c r="K142" s="62"/>
      <c r="L142" s="62"/>
    </row>
    <row r="143" spans="1:12" ht="25.15" customHeight="1" x14ac:dyDescent="0.25">
      <c r="A143" s="10"/>
      <c r="B143" s="10"/>
      <c r="C143" s="60"/>
      <c r="D143" s="60"/>
      <c r="E143" s="91" t="s">
        <v>174</v>
      </c>
      <c r="F143" s="92"/>
      <c r="G143" s="92"/>
      <c r="H143" s="109">
        <f>H144+H145+H146+H147</f>
        <v>98468</v>
      </c>
      <c r="I143" s="94"/>
      <c r="J143" s="94"/>
      <c r="K143" s="94"/>
      <c r="L143" s="94"/>
    </row>
    <row r="144" spans="1:12" ht="25.15" customHeight="1" x14ac:dyDescent="0.25">
      <c r="A144" s="10"/>
      <c r="B144" s="10"/>
      <c r="C144" s="59" t="s">
        <v>25</v>
      </c>
      <c r="D144" s="59"/>
      <c r="E144" s="59" t="s">
        <v>206</v>
      </c>
      <c r="F144" s="60"/>
      <c r="G144" s="60"/>
      <c r="H144" s="61">
        <v>100</v>
      </c>
      <c r="I144" s="62"/>
      <c r="J144" s="62"/>
      <c r="K144" s="62"/>
      <c r="L144" s="62"/>
    </row>
    <row r="145" spans="1:12" ht="25.15" customHeight="1" x14ac:dyDescent="0.25">
      <c r="A145" s="10"/>
      <c r="B145" s="10"/>
      <c r="C145" s="59" t="s">
        <v>82</v>
      </c>
      <c r="D145" s="59"/>
      <c r="E145" s="59" t="s">
        <v>162</v>
      </c>
      <c r="F145" s="60"/>
      <c r="G145" s="60"/>
      <c r="H145" s="61">
        <v>200</v>
      </c>
      <c r="I145" s="62"/>
      <c r="J145" s="62"/>
      <c r="K145" s="62"/>
      <c r="L145" s="62"/>
    </row>
    <row r="146" spans="1:12" ht="39" customHeight="1" x14ac:dyDescent="0.25">
      <c r="A146" s="10"/>
      <c r="B146" s="10"/>
      <c r="C146" s="59" t="s">
        <v>11</v>
      </c>
      <c r="D146" s="59"/>
      <c r="E146" s="59" t="s">
        <v>12</v>
      </c>
      <c r="F146" s="60"/>
      <c r="G146" s="60"/>
      <c r="H146" s="61">
        <v>3768</v>
      </c>
      <c r="I146" s="62"/>
      <c r="J146" s="62"/>
      <c r="K146" s="62"/>
      <c r="L146" s="62"/>
    </row>
    <row r="147" spans="1:12" ht="30.75" customHeight="1" x14ac:dyDescent="0.25">
      <c r="A147" s="10"/>
      <c r="B147" s="10"/>
      <c r="C147" s="59" t="s">
        <v>100</v>
      </c>
      <c r="D147" s="59"/>
      <c r="E147" s="59" t="s">
        <v>101</v>
      </c>
      <c r="F147" s="60"/>
      <c r="G147" s="60"/>
      <c r="H147" s="61">
        <v>94400</v>
      </c>
      <c r="I147" s="62"/>
      <c r="J147" s="62"/>
      <c r="K147" s="62"/>
      <c r="L147" s="62"/>
    </row>
    <row r="148" spans="1:12" ht="25.15" customHeight="1" x14ac:dyDescent="0.25">
      <c r="A148" s="2"/>
      <c r="B148" s="9" t="s">
        <v>110</v>
      </c>
      <c r="C148" s="60"/>
      <c r="D148" s="60"/>
      <c r="E148" s="59" t="s">
        <v>111</v>
      </c>
      <c r="F148" s="60"/>
      <c r="G148" s="60"/>
      <c r="H148" s="61">
        <f>H149</f>
        <v>47000</v>
      </c>
      <c r="I148" s="62"/>
      <c r="J148" s="62"/>
      <c r="K148" s="62"/>
      <c r="L148" s="62"/>
    </row>
    <row r="149" spans="1:12" ht="25.15" customHeight="1" x14ac:dyDescent="0.25">
      <c r="A149" s="10"/>
      <c r="B149" s="10"/>
      <c r="C149" s="60"/>
      <c r="D149" s="60"/>
      <c r="E149" s="91" t="s">
        <v>174</v>
      </c>
      <c r="F149" s="92"/>
      <c r="G149" s="92"/>
      <c r="H149" s="109">
        <f>H151+H150</f>
        <v>47000</v>
      </c>
      <c r="I149" s="94"/>
      <c r="J149" s="94"/>
      <c r="K149" s="94"/>
      <c r="L149" s="94"/>
    </row>
    <row r="150" spans="1:12" ht="25.15" customHeight="1" x14ac:dyDescent="0.25">
      <c r="A150" s="32"/>
      <c r="B150" s="32"/>
      <c r="C150" s="70" t="s">
        <v>24</v>
      </c>
      <c r="D150" s="71"/>
      <c r="E150" s="148" t="s">
        <v>200</v>
      </c>
      <c r="F150" s="149"/>
      <c r="G150" s="150"/>
      <c r="H150" s="56">
        <v>5000</v>
      </c>
      <c r="I150" s="57"/>
      <c r="J150" s="57"/>
      <c r="K150" s="57"/>
      <c r="L150" s="58"/>
    </row>
    <row r="151" spans="1:12" ht="41.45" customHeight="1" x14ac:dyDescent="0.25">
      <c r="A151" s="10"/>
      <c r="B151" s="10"/>
      <c r="C151" s="59" t="s">
        <v>11</v>
      </c>
      <c r="D151" s="59"/>
      <c r="E151" s="59" t="s">
        <v>12</v>
      </c>
      <c r="F151" s="60"/>
      <c r="G151" s="60"/>
      <c r="H151" s="61">
        <v>42000</v>
      </c>
      <c r="I151" s="62"/>
      <c r="J151" s="62"/>
      <c r="K151" s="62"/>
      <c r="L151" s="62"/>
    </row>
    <row r="152" spans="1:12" ht="25.15" customHeight="1" x14ac:dyDescent="0.25">
      <c r="A152" s="2"/>
      <c r="B152" s="9" t="s">
        <v>112</v>
      </c>
      <c r="C152" s="60"/>
      <c r="D152" s="60"/>
      <c r="E152" s="59" t="s">
        <v>8</v>
      </c>
      <c r="F152" s="60"/>
      <c r="G152" s="60"/>
      <c r="H152" s="61">
        <f>H153</f>
        <v>5826</v>
      </c>
      <c r="I152" s="62"/>
      <c r="J152" s="62"/>
      <c r="K152" s="62"/>
      <c r="L152" s="62"/>
    </row>
    <row r="153" spans="1:12" ht="25.15" customHeight="1" x14ac:dyDescent="0.25">
      <c r="A153" s="10"/>
      <c r="B153" s="10"/>
      <c r="C153" s="60"/>
      <c r="D153" s="60"/>
      <c r="E153" s="91" t="s">
        <v>174</v>
      </c>
      <c r="F153" s="92"/>
      <c r="G153" s="92"/>
      <c r="H153" s="109">
        <f>H154</f>
        <v>5826</v>
      </c>
      <c r="I153" s="94"/>
      <c r="J153" s="94"/>
      <c r="K153" s="94"/>
      <c r="L153" s="94"/>
    </row>
    <row r="154" spans="1:12" ht="45" customHeight="1" x14ac:dyDescent="0.25">
      <c r="A154" s="10"/>
      <c r="B154" s="10"/>
      <c r="C154" s="59" t="s">
        <v>11</v>
      </c>
      <c r="D154" s="59"/>
      <c r="E154" s="59" t="s">
        <v>12</v>
      </c>
      <c r="F154" s="60"/>
      <c r="G154" s="60"/>
      <c r="H154" s="61">
        <v>5826</v>
      </c>
      <c r="I154" s="62"/>
      <c r="J154" s="62"/>
      <c r="K154" s="62"/>
      <c r="L154" s="62"/>
    </row>
    <row r="155" spans="1:12" ht="25.15" customHeight="1" x14ac:dyDescent="0.25">
      <c r="A155" s="8" t="s">
        <v>113</v>
      </c>
      <c r="B155" s="7"/>
      <c r="C155" s="86"/>
      <c r="D155" s="86"/>
      <c r="E155" s="87" t="s">
        <v>114</v>
      </c>
      <c r="F155" s="86"/>
      <c r="G155" s="86"/>
      <c r="H155" s="88">
        <f>H156+H160+H166+H169+H172+H175</f>
        <v>4866220</v>
      </c>
      <c r="I155" s="89"/>
      <c r="J155" s="89"/>
      <c r="K155" s="89"/>
      <c r="L155" s="89"/>
    </row>
    <row r="156" spans="1:12" s="20" customFormat="1" ht="25.15" customHeight="1" x14ac:dyDescent="0.25">
      <c r="A156" s="6"/>
      <c r="B156" s="49">
        <v>85501</v>
      </c>
      <c r="C156" s="161"/>
      <c r="D156" s="162"/>
      <c r="E156" s="159" t="s">
        <v>149</v>
      </c>
      <c r="F156" s="159"/>
      <c r="G156" s="159"/>
      <c r="H156" s="163">
        <f>H157</f>
        <v>2500</v>
      </c>
      <c r="I156" s="73"/>
      <c r="J156" s="73"/>
      <c r="K156" s="73"/>
      <c r="L156" s="108"/>
    </row>
    <row r="157" spans="1:12" s="20" customFormat="1" ht="25.15" customHeight="1" x14ac:dyDescent="0.25">
      <c r="A157" s="10"/>
      <c r="B157" s="10"/>
      <c r="C157" s="60"/>
      <c r="D157" s="60"/>
      <c r="E157" s="91" t="s">
        <v>174</v>
      </c>
      <c r="F157" s="92"/>
      <c r="G157" s="92"/>
      <c r="H157" s="109">
        <f>H158+H159</f>
        <v>2500</v>
      </c>
      <c r="I157" s="94"/>
      <c r="J157" s="94"/>
      <c r="K157" s="94"/>
      <c r="L157" s="94"/>
    </row>
    <row r="158" spans="1:12" s="20" customFormat="1" ht="30.6" customHeight="1" x14ac:dyDescent="0.25">
      <c r="A158" s="6"/>
      <c r="B158" s="11"/>
      <c r="C158" s="153" t="s">
        <v>25</v>
      </c>
      <c r="D158" s="153"/>
      <c r="E158" s="159" t="s">
        <v>165</v>
      </c>
      <c r="F158" s="159"/>
      <c r="G158" s="159"/>
      <c r="H158" s="151" t="s">
        <v>38</v>
      </c>
      <c r="I158" s="151"/>
      <c r="J158" s="151"/>
      <c r="K158" s="151"/>
      <c r="L158" s="151"/>
    </row>
    <row r="159" spans="1:12" s="20" customFormat="1" ht="31.15" customHeight="1" x14ac:dyDescent="0.25">
      <c r="A159" s="6"/>
      <c r="B159" s="11"/>
      <c r="C159" s="153" t="s">
        <v>150</v>
      </c>
      <c r="D159" s="153"/>
      <c r="E159" s="159" t="s">
        <v>166</v>
      </c>
      <c r="F159" s="159"/>
      <c r="G159" s="159"/>
      <c r="H159" s="152" t="s">
        <v>178</v>
      </c>
      <c r="I159" s="152"/>
      <c r="J159" s="152"/>
      <c r="K159" s="152"/>
      <c r="L159" s="152"/>
    </row>
    <row r="160" spans="1:12" ht="43.5" customHeight="1" x14ac:dyDescent="0.25">
      <c r="A160" s="2"/>
      <c r="B160" s="9" t="s">
        <v>115</v>
      </c>
      <c r="C160" s="60"/>
      <c r="D160" s="60"/>
      <c r="E160" s="59" t="s">
        <v>116</v>
      </c>
      <c r="F160" s="60"/>
      <c r="G160" s="60"/>
      <c r="H160" s="61">
        <f>H161</f>
        <v>4307400</v>
      </c>
      <c r="I160" s="62"/>
      <c r="J160" s="62"/>
      <c r="K160" s="62"/>
      <c r="L160" s="62"/>
    </row>
    <row r="161" spans="1:12" ht="25.15" customHeight="1" x14ac:dyDescent="0.25">
      <c r="A161" s="10"/>
      <c r="B161" s="10"/>
      <c r="C161" s="60"/>
      <c r="D161" s="60"/>
      <c r="E161" s="91" t="s">
        <v>174</v>
      </c>
      <c r="F161" s="92"/>
      <c r="G161" s="92"/>
      <c r="H161" s="109">
        <f>H164+H162+H163+H165</f>
        <v>4307400</v>
      </c>
      <c r="I161" s="94"/>
      <c r="J161" s="94"/>
      <c r="K161" s="94"/>
      <c r="L161" s="94"/>
    </row>
    <row r="162" spans="1:12" ht="36.75" customHeight="1" x14ac:dyDescent="0.25">
      <c r="A162" s="10"/>
      <c r="B162" s="10"/>
      <c r="C162" s="153" t="s">
        <v>25</v>
      </c>
      <c r="D162" s="153"/>
      <c r="E162" s="159" t="s">
        <v>167</v>
      </c>
      <c r="F162" s="159"/>
      <c r="G162" s="159"/>
      <c r="H162" s="151" t="s">
        <v>179</v>
      </c>
      <c r="I162" s="151"/>
      <c r="J162" s="151"/>
      <c r="K162" s="151"/>
      <c r="L162" s="151"/>
    </row>
    <row r="163" spans="1:12" ht="35.25" customHeight="1" x14ac:dyDescent="0.25">
      <c r="A163" s="10"/>
      <c r="B163" s="10"/>
      <c r="C163" s="153" t="s">
        <v>150</v>
      </c>
      <c r="D163" s="153"/>
      <c r="E163" s="159" t="s">
        <v>168</v>
      </c>
      <c r="F163" s="159"/>
      <c r="G163" s="159"/>
      <c r="H163" s="151" t="s">
        <v>65</v>
      </c>
      <c r="I163" s="151"/>
      <c r="J163" s="151"/>
      <c r="K163" s="151"/>
      <c r="L163" s="151"/>
    </row>
    <row r="164" spans="1:12" ht="43.9" customHeight="1" x14ac:dyDescent="0.25">
      <c r="A164" s="10"/>
      <c r="B164" s="10"/>
      <c r="C164" s="95" t="s">
        <v>11</v>
      </c>
      <c r="D164" s="95"/>
      <c r="E164" s="59" t="s">
        <v>12</v>
      </c>
      <c r="F164" s="60"/>
      <c r="G164" s="60"/>
      <c r="H164" s="61">
        <v>4271400</v>
      </c>
      <c r="I164" s="62"/>
      <c r="J164" s="62"/>
      <c r="K164" s="62"/>
      <c r="L164" s="62"/>
    </row>
    <row r="165" spans="1:12" ht="43.9" customHeight="1" x14ac:dyDescent="0.25">
      <c r="A165" s="10"/>
      <c r="B165" s="10"/>
      <c r="C165" s="153" t="s">
        <v>151</v>
      </c>
      <c r="D165" s="153"/>
      <c r="E165" s="159" t="s">
        <v>201</v>
      </c>
      <c r="F165" s="159"/>
      <c r="G165" s="159"/>
      <c r="H165" s="151" t="s">
        <v>180</v>
      </c>
      <c r="I165" s="151"/>
      <c r="J165" s="151"/>
      <c r="K165" s="151"/>
      <c r="L165" s="151"/>
    </row>
    <row r="166" spans="1:12" ht="25.15" customHeight="1" x14ac:dyDescent="0.25">
      <c r="A166" s="2"/>
      <c r="B166" s="9" t="s">
        <v>117</v>
      </c>
      <c r="C166" s="60"/>
      <c r="D166" s="60"/>
      <c r="E166" s="59" t="s">
        <v>118</v>
      </c>
      <c r="F166" s="60"/>
      <c r="G166" s="60"/>
      <c r="H166" s="61">
        <f>H167</f>
        <v>190</v>
      </c>
      <c r="I166" s="62"/>
      <c r="J166" s="62"/>
      <c r="K166" s="62"/>
      <c r="L166" s="62"/>
    </row>
    <row r="167" spans="1:12" ht="25.15" customHeight="1" x14ac:dyDescent="0.25">
      <c r="A167" s="10"/>
      <c r="B167" s="10"/>
      <c r="C167" s="60"/>
      <c r="D167" s="60"/>
      <c r="E167" s="91" t="s">
        <v>174</v>
      </c>
      <c r="F167" s="92"/>
      <c r="G167" s="92"/>
      <c r="H167" s="109">
        <f>H168</f>
        <v>190</v>
      </c>
      <c r="I167" s="94"/>
      <c r="J167" s="94"/>
      <c r="K167" s="94"/>
      <c r="L167" s="94"/>
    </row>
    <row r="168" spans="1:12" ht="48" customHeight="1" x14ac:dyDescent="0.25">
      <c r="A168" s="10"/>
      <c r="B168" s="10"/>
      <c r="C168" s="95" t="s">
        <v>11</v>
      </c>
      <c r="D168" s="95"/>
      <c r="E168" s="59" t="s">
        <v>12</v>
      </c>
      <c r="F168" s="60"/>
      <c r="G168" s="60"/>
      <c r="H168" s="61">
        <v>190</v>
      </c>
      <c r="I168" s="62"/>
      <c r="J168" s="62"/>
      <c r="K168" s="62"/>
      <c r="L168" s="62"/>
    </row>
    <row r="169" spans="1:12" ht="24" customHeight="1" x14ac:dyDescent="0.25">
      <c r="A169" s="32"/>
      <c r="B169" s="38">
        <v>85504</v>
      </c>
      <c r="C169" s="59"/>
      <c r="D169" s="59"/>
      <c r="E169" s="59" t="s">
        <v>181</v>
      </c>
      <c r="F169" s="60"/>
      <c r="G169" s="60"/>
      <c r="H169" s="61">
        <f>H171</f>
        <v>3730</v>
      </c>
      <c r="I169" s="62"/>
      <c r="J169" s="62"/>
      <c r="K169" s="62"/>
      <c r="L169" s="62"/>
    </row>
    <row r="170" spans="1:12" ht="21" customHeight="1" x14ac:dyDescent="0.25">
      <c r="A170" s="32"/>
      <c r="B170" s="38"/>
      <c r="C170" s="59"/>
      <c r="D170" s="59"/>
      <c r="E170" s="146" t="s">
        <v>174</v>
      </c>
      <c r="F170" s="92"/>
      <c r="G170" s="92"/>
      <c r="H170" s="61">
        <f>H171</f>
        <v>3730</v>
      </c>
      <c r="I170" s="62"/>
      <c r="J170" s="62"/>
      <c r="K170" s="62"/>
      <c r="L170" s="62"/>
    </row>
    <row r="171" spans="1:12" ht="39.75" customHeight="1" x14ac:dyDescent="0.25">
      <c r="A171" s="32"/>
      <c r="B171" s="32"/>
      <c r="C171" s="118">
        <v>2030</v>
      </c>
      <c r="D171" s="118"/>
      <c r="E171" s="59" t="s">
        <v>182</v>
      </c>
      <c r="F171" s="60"/>
      <c r="G171" s="60"/>
      <c r="H171" s="61">
        <v>3730</v>
      </c>
      <c r="I171" s="62"/>
      <c r="J171" s="62"/>
      <c r="K171" s="62"/>
      <c r="L171" s="62"/>
    </row>
    <row r="172" spans="1:12" ht="33.75" customHeight="1" x14ac:dyDescent="0.25">
      <c r="A172" s="2"/>
      <c r="B172" s="9" t="s">
        <v>119</v>
      </c>
      <c r="C172" s="60"/>
      <c r="D172" s="60"/>
      <c r="E172" s="59" t="s">
        <v>120</v>
      </c>
      <c r="F172" s="60"/>
      <c r="G172" s="60"/>
      <c r="H172" s="61">
        <f>H173</f>
        <v>58870</v>
      </c>
      <c r="I172" s="62"/>
      <c r="J172" s="62"/>
      <c r="K172" s="62"/>
      <c r="L172" s="62"/>
    </row>
    <row r="173" spans="1:12" ht="25.15" customHeight="1" x14ac:dyDescent="0.25">
      <c r="A173" s="10"/>
      <c r="B173" s="10"/>
      <c r="C173" s="60"/>
      <c r="D173" s="60"/>
      <c r="E173" s="91" t="s">
        <v>9</v>
      </c>
      <c r="F173" s="92"/>
      <c r="G173" s="92"/>
      <c r="H173" s="109">
        <f>H174</f>
        <v>58870</v>
      </c>
      <c r="I173" s="94"/>
      <c r="J173" s="94"/>
      <c r="K173" s="94"/>
      <c r="L173" s="94"/>
    </row>
    <row r="174" spans="1:12" ht="45" customHeight="1" x14ac:dyDescent="0.25">
      <c r="A174" s="10"/>
      <c r="B174" s="10"/>
      <c r="C174" s="59" t="s">
        <v>11</v>
      </c>
      <c r="D174" s="59"/>
      <c r="E174" s="59" t="s">
        <v>12</v>
      </c>
      <c r="F174" s="60"/>
      <c r="G174" s="60"/>
      <c r="H174" s="61">
        <v>58870</v>
      </c>
      <c r="I174" s="62"/>
      <c r="J174" s="62"/>
      <c r="K174" s="62"/>
      <c r="L174" s="62"/>
    </row>
    <row r="175" spans="1:12" ht="25.15" customHeight="1" x14ac:dyDescent="0.25">
      <c r="A175" s="2"/>
      <c r="B175" s="9" t="s">
        <v>121</v>
      </c>
      <c r="C175" s="60"/>
      <c r="D175" s="60"/>
      <c r="E175" s="59" t="s">
        <v>122</v>
      </c>
      <c r="F175" s="60"/>
      <c r="G175" s="60"/>
      <c r="H175" s="61">
        <f>H176</f>
        <v>493530</v>
      </c>
      <c r="I175" s="62"/>
      <c r="J175" s="62"/>
      <c r="K175" s="62"/>
      <c r="L175" s="62"/>
    </row>
    <row r="176" spans="1:12" ht="25.15" customHeight="1" x14ac:dyDescent="0.25">
      <c r="A176" s="10"/>
      <c r="B176" s="10"/>
      <c r="C176" s="60"/>
      <c r="D176" s="60"/>
      <c r="E176" s="91" t="s">
        <v>174</v>
      </c>
      <c r="F176" s="92"/>
      <c r="G176" s="92"/>
      <c r="H176" s="109">
        <f>H177+H178+H179+H180+H181</f>
        <v>493530</v>
      </c>
      <c r="I176" s="94"/>
      <c r="J176" s="94"/>
      <c r="K176" s="94"/>
      <c r="L176" s="94"/>
    </row>
    <row r="177" spans="1:12" ht="25.15" customHeight="1" x14ac:dyDescent="0.25">
      <c r="A177" s="32"/>
      <c r="B177" s="32"/>
      <c r="C177" s="154" t="s">
        <v>91</v>
      </c>
      <c r="D177" s="154"/>
      <c r="E177" s="148" t="s">
        <v>204</v>
      </c>
      <c r="F177" s="138"/>
      <c r="G177" s="139"/>
      <c r="H177" s="56">
        <v>60000</v>
      </c>
      <c r="I177" s="57"/>
      <c r="J177" s="57"/>
      <c r="K177" s="57"/>
      <c r="L177" s="58"/>
    </row>
    <row r="178" spans="1:12" ht="25.15" customHeight="1" x14ac:dyDescent="0.25">
      <c r="A178" s="10"/>
      <c r="B178" s="10"/>
      <c r="C178" s="154" t="s">
        <v>39</v>
      </c>
      <c r="D178" s="154"/>
      <c r="E178" s="59" t="s">
        <v>205</v>
      </c>
      <c r="F178" s="60"/>
      <c r="G178" s="60"/>
      <c r="H178" s="61">
        <v>360000</v>
      </c>
      <c r="I178" s="62"/>
      <c r="J178" s="62"/>
      <c r="K178" s="62"/>
      <c r="L178" s="62"/>
    </row>
    <row r="179" spans="1:12" ht="25.15" customHeight="1" x14ac:dyDescent="0.25">
      <c r="A179" s="10"/>
      <c r="B179" s="10"/>
      <c r="C179" s="59" t="s">
        <v>25</v>
      </c>
      <c r="D179" s="59"/>
      <c r="E179" s="59" t="s">
        <v>203</v>
      </c>
      <c r="F179" s="60"/>
      <c r="G179" s="60"/>
      <c r="H179" s="61">
        <v>100</v>
      </c>
      <c r="I179" s="62"/>
      <c r="J179" s="62"/>
      <c r="K179" s="62"/>
      <c r="L179" s="62"/>
    </row>
    <row r="180" spans="1:12" ht="25.15" customHeight="1" x14ac:dyDescent="0.25">
      <c r="A180" s="10"/>
      <c r="B180" s="10"/>
      <c r="C180" s="59" t="s">
        <v>82</v>
      </c>
      <c r="D180" s="59"/>
      <c r="E180" s="59" t="s">
        <v>162</v>
      </c>
      <c r="F180" s="60"/>
      <c r="G180" s="60"/>
      <c r="H180" s="61" t="s">
        <v>123</v>
      </c>
      <c r="I180" s="62"/>
      <c r="J180" s="62"/>
      <c r="K180" s="62"/>
      <c r="L180" s="62"/>
    </row>
    <row r="181" spans="1:12" ht="25.15" customHeight="1" x14ac:dyDescent="0.25">
      <c r="A181" s="32"/>
      <c r="B181" s="32"/>
      <c r="C181" s="145">
        <v>2030</v>
      </c>
      <c r="D181" s="145"/>
      <c r="E181" s="59" t="s">
        <v>183</v>
      </c>
      <c r="F181" s="60"/>
      <c r="G181" s="60"/>
      <c r="H181" s="61">
        <v>73370</v>
      </c>
      <c r="I181" s="62"/>
      <c r="J181" s="62"/>
      <c r="K181" s="62"/>
      <c r="L181" s="62"/>
    </row>
    <row r="182" spans="1:12" ht="25.15" customHeight="1" x14ac:dyDescent="0.25">
      <c r="A182" s="8" t="s">
        <v>124</v>
      </c>
      <c r="B182" s="7"/>
      <c r="C182" s="86"/>
      <c r="D182" s="86"/>
      <c r="E182" s="87" t="s">
        <v>125</v>
      </c>
      <c r="F182" s="86"/>
      <c r="G182" s="86"/>
      <c r="H182" s="88">
        <f>H183+H186</f>
        <v>1078600</v>
      </c>
      <c r="I182" s="89"/>
      <c r="J182" s="89"/>
      <c r="K182" s="89"/>
      <c r="L182" s="89"/>
    </row>
    <row r="183" spans="1:12" s="26" customFormat="1" ht="25.15" customHeight="1" x14ac:dyDescent="0.25">
      <c r="A183" s="24"/>
      <c r="B183" s="24" t="s">
        <v>126</v>
      </c>
      <c r="C183" s="135"/>
      <c r="D183" s="135"/>
      <c r="E183" s="134" t="s">
        <v>127</v>
      </c>
      <c r="F183" s="135"/>
      <c r="G183" s="135"/>
      <c r="H183" s="140">
        <f>H184</f>
        <v>1074600</v>
      </c>
      <c r="I183" s="141"/>
      <c r="J183" s="141"/>
      <c r="K183" s="141"/>
      <c r="L183" s="141"/>
    </row>
    <row r="184" spans="1:12" s="26" customFormat="1" ht="25.15" customHeight="1" x14ac:dyDescent="0.25">
      <c r="A184" s="25"/>
      <c r="B184" s="25"/>
      <c r="C184" s="135"/>
      <c r="D184" s="135"/>
      <c r="E184" s="164" t="s">
        <v>174</v>
      </c>
      <c r="F184" s="165"/>
      <c r="G184" s="165"/>
      <c r="H184" s="166">
        <f>H185</f>
        <v>1074600</v>
      </c>
      <c r="I184" s="167"/>
      <c r="J184" s="167"/>
      <c r="K184" s="167"/>
      <c r="L184" s="167"/>
    </row>
    <row r="185" spans="1:12" s="26" customFormat="1" ht="40.9" customHeight="1" x14ac:dyDescent="0.25">
      <c r="A185" s="25"/>
      <c r="B185" s="25"/>
      <c r="C185" s="134" t="s">
        <v>128</v>
      </c>
      <c r="D185" s="134"/>
      <c r="E185" s="134" t="s">
        <v>173</v>
      </c>
      <c r="F185" s="135"/>
      <c r="G185" s="135"/>
      <c r="H185" s="140">
        <v>1074600</v>
      </c>
      <c r="I185" s="141"/>
      <c r="J185" s="141"/>
      <c r="K185" s="141"/>
      <c r="L185" s="141"/>
    </row>
    <row r="186" spans="1:12" ht="33" customHeight="1" x14ac:dyDescent="0.25">
      <c r="A186" s="2"/>
      <c r="B186" s="9" t="s">
        <v>129</v>
      </c>
      <c r="C186" s="60"/>
      <c r="D186" s="60"/>
      <c r="E186" s="59" t="s">
        <v>130</v>
      </c>
      <c r="F186" s="60"/>
      <c r="G186" s="60"/>
      <c r="H186" s="61">
        <f>H187</f>
        <v>4000</v>
      </c>
      <c r="I186" s="62"/>
      <c r="J186" s="62"/>
      <c r="K186" s="62"/>
      <c r="L186" s="62"/>
    </row>
    <row r="187" spans="1:12" ht="25.15" customHeight="1" x14ac:dyDescent="0.25">
      <c r="A187" s="10"/>
      <c r="B187" s="10"/>
      <c r="C187" s="60"/>
      <c r="D187" s="60"/>
      <c r="E187" s="91" t="s">
        <v>174</v>
      </c>
      <c r="F187" s="92"/>
      <c r="G187" s="92"/>
      <c r="H187" s="109">
        <f>H188</f>
        <v>4000</v>
      </c>
      <c r="I187" s="94"/>
      <c r="J187" s="94"/>
      <c r="K187" s="94"/>
      <c r="L187" s="94"/>
    </row>
    <row r="188" spans="1:12" ht="25.15" customHeight="1" x14ac:dyDescent="0.25">
      <c r="A188" s="10"/>
      <c r="B188" s="10"/>
      <c r="C188" s="59" t="s">
        <v>39</v>
      </c>
      <c r="D188" s="59"/>
      <c r="E188" s="59" t="s">
        <v>163</v>
      </c>
      <c r="F188" s="60"/>
      <c r="G188" s="60"/>
      <c r="H188" s="61">
        <v>4000</v>
      </c>
      <c r="I188" s="62"/>
      <c r="J188" s="62"/>
      <c r="K188" s="62"/>
      <c r="L188" s="62"/>
    </row>
    <row r="189" spans="1:12" ht="25.15" customHeight="1" x14ac:dyDescent="0.25">
      <c r="A189" s="8" t="s">
        <v>131</v>
      </c>
      <c r="B189" s="7"/>
      <c r="C189" s="86"/>
      <c r="D189" s="86"/>
      <c r="E189" s="87" t="s">
        <v>132</v>
      </c>
      <c r="F189" s="86"/>
      <c r="G189" s="86"/>
      <c r="H189" s="88">
        <f>H190+H193</f>
        <v>5300</v>
      </c>
      <c r="I189" s="89"/>
      <c r="J189" s="89"/>
      <c r="K189" s="89"/>
      <c r="L189" s="89"/>
    </row>
    <row r="190" spans="1:12" ht="25.15" customHeight="1" x14ac:dyDescent="0.25">
      <c r="A190" s="2"/>
      <c r="B190" s="9" t="s">
        <v>133</v>
      </c>
      <c r="C190" s="60"/>
      <c r="D190" s="60"/>
      <c r="E190" s="59" t="s">
        <v>134</v>
      </c>
      <c r="F190" s="60"/>
      <c r="G190" s="60"/>
      <c r="H190" s="61" t="str">
        <f>H191</f>
        <v>5 000,00</v>
      </c>
      <c r="I190" s="62"/>
      <c r="J190" s="62"/>
      <c r="K190" s="62"/>
      <c r="L190" s="62"/>
    </row>
    <row r="191" spans="1:12" ht="25.15" customHeight="1" x14ac:dyDescent="0.25">
      <c r="A191" s="10"/>
      <c r="B191" s="10"/>
      <c r="C191" s="60"/>
      <c r="D191" s="60"/>
      <c r="E191" s="91" t="s">
        <v>174</v>
      </c>
      <c r="F191" s="92"/>
      <c r="G191" s="92"/>
      <c r="H191" s="61" t="str">
        <f>H192</f>
        <v>5 000,00</v>
      </c>
      <c r="I191" s="62"/>
      <c r="J191" s="62"/>
      <c r="K191" s="62"/>
      <c r="L191" s="62"/>
    </row>
    <row r="192" spans="1:12" ht="51" customHeight="1" x14ac:dyDescent="0.25">
      <c r="A192" s="10"/>
      <c r="B192" s="10"/>
      <c r="C192" s="59" t="s">
        <v>10</v>
      </c>
      <c r="D192" s="59"/>
      <c r="E192" s="59" t="s">
        <v>202</v>
      </c>
      <c r="F192" s="60"/>
      <c r="G192" s="60"/>
      <c r="H192" s="61" t="s">
        <v>15</v>
      </c>
      <c r="I192" s="62"/>
      <c r="J192" s="62"/>
      <c r="K192" s="62"/>
      <c r="L192" s="62"/>
    </row>
    <row r="193" spans="1:15" ht="21.75" customHeight="1" x14ac:dyDescent="0.25">
      <c r="A193" s="32"/>
      <c r="B193" s="38">
        <v>92116</v>
      </c>
      <c r="C193" s="59"/>
      <c r="D193" s="59"/>
      <c r="E193" s="59" t="s">
        <v>184</v>
      </c>
      <c r="F193" s="60"/>
      <c r="G193" s="60"/>
      <c r="H193" s="61">
        <f>H195</f>
        <v>300</v>
      </c>
      <c r="I193" s="62"/>
      <c r="J193" s="62"/>
      <c r="K193" s="62"/>
      <c r="L193" s="62"/>
    </row>
    <row r="194" spans="1:15" ht="21.75" customHeight="1" x14ac:dyDescent="0.25">
      <c r="A194" s="32"/>
      <c r="B194" s="38"/>
      <c r="C194" s="59"/>
      <c r="D194" s="59"/>
      <c r="E194" s="146" t="s">
        <v>174</v>
      </c>
      <c r="F194" s="92"/>
      <c r="G194" s="92"/>
      <c r="H194" s="61">
        <f>H195</f>
        <v>300</v>
      </c>
      <c r="I194" s="62"/>
      <c r="J194" s="62"/>
      <c r="K194" s="62"/>
      <c r="L194" s="62"/>
    </row>
    <row r="195" spans="1:15" ht="51" customHeight="1" x14ac:dyDescent="0.25">
      <c r="A195" s="32"/>
      <c r="B195" s="32"/>
      <c r="C195" s="145" t="s">
        <v>10</v>
      </c>
      <c r="D195" s="145"/>
      <c r="E195" s="59" t="s">
        <v>202</v>
      </c>
      <c r="F195" s="60"/>
      <c r="G195" s="60"/>
      <c r="H195" s="61">
        <v>300</v>
      </c>
      <c r="I195" s="62"/>
      <c r="J195" s="62"/>
      <c r="K195" s="62"/>
      <c r="L195" s="62"/>
    </row>
    <row r="196" spans="1:15" ht="25.15" customHeight="1" x14ac:dyDescent="0.25">
      <c r="A196" s="8" t="s">
        <v>135</v>
      </c>
      <c r="B196" s="7"/>
      <c r="C196" s="86"/>
      <c r="D196" s="86"/>
      <c r="E196" s="87" t="s">
        <v>136</v>
      </c>
      <c r="F196" s="86"/>
      <c r="G196" s="86"/>
      <c r="H196" s="88">
        <f>H197</f>
        <v>200000</v>
      </c>
      <c r="I196" s="89"/>
      <c r="J196" s="89"/>
      <c r="K196" s="89"/>
      <c r="L196" s="89"/>
    </row>
    <row r="197" spans="1:15" ht="25.15" customHeight="1" x14ac:dyDescent="0.25">
      <c r="A197" s="2"/>
      <c r="B197" s="9" t="s">
        <v>137</v>
      </c>
      <c r="C197" s="60"/>
      <c r="D197" s="60"/>
      <c r="E197" s="59" t="s">
        <v>138</v>
      </c>
      <c r="F197" s="60"/>
      <c r="G197" s="60"/>
      <c r="H197" s="61">
        <f>H198</f>
        <v>200000</v>
      </c>
      <c r="I197" s="62"/>
      <c r="J197" s="62"/>
      <c r="K197" s="62"/>
      <c r="L197" s="62"/>
    </row>
    <row r="198" spans="1:15" ht="25.15" customHeight="1" x14ac:dyDescent="0.25">
      <c r="A198" s="10"/>
      <c r="B198" s="10"/>
      <c r="C198" s="60"/>
      <c r="D198" s="60"/>
      <c r="E198" s="91" t="s">
        <v>175</v>
      </c>
      <c r="F198" s="92"/>
      <c r="G198" s="92"/>
      <c r="H198" s="61">
        <f>H199</f>
        <v>200000</v>
      </c>
      <c r="I198" s="62"/>
      <c r="J198" s="62"/>
      <c r="K198" s="62"/>
      <c r="L198" s="62"/>
    </row>
    <row r="199" spans="1:15" ht="48.6" customHeight="1" x14ac:dyDescent="0.25">
      <c r="A199" s="10"/>
      <c r="B199" s="10"/>
      <c r="C199" s="59" t="s">
        <v>139</v>
      </c>
      <c r="D199" s="59"/>
      <c r="E199" s="59" t="s">
        <v>140</v>
      </c>
      <c r="F199" s="60"/>
      <c r="G199" s="60"/>
      <c r="H199" s="61">
        <v>200000</v>
      </c>
      <c r="I199" s="62"/>
      <c r="J199" s="62"/>
      <c r="K199" s="62"/>
      <c r="L199" s="62"/>
    </row>
    <row r="200" spans="1:15" ht="25.15" customHeight="1" x14ac:dyDescent="0.25">
      <c r="A200" s="21"/>
      <c r="B200" s="21"/>
      <c r="C200" s="85"/>
      <c r="D200" s="85"/>
      <c r="E200" s="84" t="s">
        <v>144</v>
      </c>
      <c r="F200" s="84"/>
      <c r="G200" s="84"/>
      <c r="H200" s="155">
        <f>H6+H16+H20+H24+H37+H51+H55+H59+H89+H99+H123+H155+H182+H189+H196</f>
        <v>57158799.999999993</v>
      </c>
      <c r="I200" s="155"/>
      <c r="J200" s="155"/>
      <c r="K200" s="155"/>
      <c r="L200" s="155"/>
    </row>
    <row r="202" spans="1:15" ht="25.15" customHeight="1" x14ac:dyDescent="0.25">
      <c r="O202" s="18">
        <f>H13+H22+H26+H35+H39+H45+H53+H57+H61+H64+H72+H81+H86+H91+H97+H102+H108+H112+H116+H125+H130+H133+H136+H140+H143+H149+H153+H157+H161+H167+H170+H173+H176+H184+H187+H191+H194</f>
        <v>49776535.159999996</v>
      </c>
    </row>
    <row r="203" spans="1:15" ht="25.15" customHeight="1" x14ac:dyDescent="0.25">
      <c r="O203" s="18">
        <f>H198+H121+H31+H18+H10</f>
        <v>5515640.2300000004</v>
      </c>
    </row>
    <row r="204" spans="1:15" ht="25.15" customHeight="1" x14ac:dyDescent="0.25">
      <c r="O204" s="18">
        <f>O202+O203</f>
        <v>55292175.390000001</v>
      </c>
    </row>
  </sheetData>
  <mergeCells count="577">
    <mergeCell ref="H1:L1"/>
    <mergeCell ref="C9:D9"/>
    <mergeCell ref="E9:G9"/>
    <mergeCell ref="C120:D120"/>
    <mergeCell ref="E120:G120"/>
    <mergeCell ref="H120:L120"/>
    <mergeCell ref="C85:D85"/>
    <mergeCell ref="E85:G85"/>
    <mergeCell ref="H85:L85"/>
    <mergeCell ref="H90:L90"/>
    <mergeCell ref="C92:D92"/>
    <mergeCell ref="E91:G91"/>
    <mergeCell ref="E92:G92"/>
    <mergeCell ref="H91:L91"/>
    <mergeCell ref="H92:L92"/>
    <mergeCell ref="C88:D88"/>
    <mergeCell ref="E88:G88"/>
    <mergeCell ref="H88:L88"/>
    <mergeCell ref="C89:D89"/>
    <mergeCell ref="E89:G89"/>
    <mergeCell ref="H62:L62"/>
    <mergeCell ref="C7:D7"/>
    <mergeCell ref="E7:G7"/>
    <mergeCell ref="H7:L7"/>
    <mergeCell ref="E188:G188"/>
    <mergeCell ref="H188:L188"/>
    <mergeCell ref="C181:D181"/>
    <mergeCell ref="H89:L89"/>
    <mergeCell ref="C192:D192"/>
    <mergeCell ref="E192:G192"/>
    <mergeCell ref="C8:D8"/>
    <mergeCell ref="E8:G8"/>
    <mergeCell ref="C10:D10"/>
    <mergeCell ref="E10:G10"/>
    <mergeCell ref="C11:D11"/>
    <mergeCell ref="E11:G11"/>
    <mergeCell ref="H186:L186"/>
    <mergeCell ref="C189:D189"/>
    <mergeCell ref="E189:G189"/>
    <mergeCell ref="C183:D183"/>
    <mergeCell ref="E183:G183"/>
    <mergeCell ref="H183:L183"/>
    <mergeCell ref="E190:G190"/>
    <mergeCell ref="H190:L190"/>
    <mergeCell ref="C191:D191"/>
    <mergeCell ref="E191:G191"/>
    <mergeCell ref="H191:L191"/>
    <mergeCell ref="E171:G171"/>
    <mergeCell ref="E155:G155"/>
    <mergeCell ref="H155:L155"/>
    <mergeCell ref="E156:G156"/>
    <mergeCell ref="H169:L169"/>
    <mergeCell ref="C193:D193"/>
    <mergeCell ref="E193:G193"/>
    <mergeCell ref="H193:L193"/>
    <mergeCell ref="C195:D195"/>
    <mergeCell ref="E195:G195"/>
    <mergeCell ref="H195:L195"/>
    <mergeCell ref="C194:D194"/>
    <mergeCell ref="E194:G194"/>
    <mergeCell ref="H194:L194"/>
    <mergeCell ref="H171:L171"/>
    <mergeCell ref="C170:D170"/>
    <mergeCell ref="E170:G170"/>
    <mergeCell ref="H170:L170"/>
    <mergeCell ref="C177:D177"/>
    <mergeCell ref="E177:G177"/>
    <mergeCell ref="H192:L192"/>
    <mergeCell ref="C190:D190"/>
    <mergeCell ref="C184:D184"/>
    <mergeCell ref="E184:G184"/>
    <mergeCell ref="H184:L184"/>
    <mergeCell ref="H86:L86"/>
    <mergeCell ref="C87:D87"/>
    <mergeCell ref="E87:G87"/>
    <mergeCell ref="H87:L87"/>
    <mergeCell ref="C146:D146"/>
    <mergeCell ref="E146:G146"/>
    <mergeCell ref="H146:L146"/>
    <mergeCell ref="C147:D147"/>
    <mergeCell ref="E147:G147"/>
    <mergeCell ref="H147:L147"/>
    <mergeCell ref="C144:D144"/>
    <mergeCell ref="E144:G144"/>
    <mergeCell ref="H144:L144"/>
    <mergeCell ref="C145:D145"/>
    <mergeCell ref="C100:D100"/>
    <mergeCell ref="E100:G100"/>
    <mergeCell ref="H100:L100"/>
    <mergeCell ref="E94:G94"/>
    <mergeCell ref="C95:D95"/>
    <mergeCell ref="E95:G95"/>
    <mergeCell ref="H95:K95"/>
    <mergeCell ref="H94:K94"/>
    <mergeCell ref="H93:L93"/>
    <mergeCell ref="H168:L168"/>
    <mergeCell ref="E159:G159"/>
    <mergeCell ref="C158:D158"/>
    <mergeCell ref="C148:D148"/>
    <mergeCell ref="E148:G148"/>
    <mergeCell ref="H148:L148"/>
    <mergeCell ref="C149:D149"/>
    <mergeCell ref="E149:G149"/>
    <mergeCell ref="H149:L149"/>
    <mergeCell ref="C151:D151"/>
    <mergeCell ref="E151:G151"/>
    <mergeCell ref="H151:L151"/>
    <mergeCell ref="C156:D156"/>
    <mergeCell ref="C152:D152"/>
    <mergeCell ref="E152:G152"/>
    <mergeCell ref="H152:L152"/>
    <mergeCell ref="C153:D153"/>
    <mergeCell ref="E153:G153"/>
    <mergeCell ref="H153:L153"/>
    <mergeCell ref="C154:D154"/>
    <mergeCell ref="E154:G154"/>
    <mergeCell ref="H154:L154"/>
    <mergeCell ref="C155:D155"/>
    <mergeCell ref="H156:L156"/>
    <mergeCell ref="A3:B3"/>
    <mergeCell ref="H2:L2"/>
    <mergeCell ref="C165:D165"/>
    <mergeCell ref="E162:G162"/>
    <mergeCell ref="E163:G163"/>
    <mergeCell ref="E165:G165"/>
    <mergeCell ref="H162:L162"/>
    <mergeCell ref="H163:L163"/>
    <mergeCell ref="H165:L165"/>
    <mergeCell ref="C157:D157"/>
    <mergeCell ref="E157:G157"/>
    <mergeCell ref="H157:L157"/>
    <mergeCell ref="C161:D161"/>
    <mergeCell ref="E161:G161"/>
    <mergeCell ref="H161:L161"/>
    <mergeCell ref="C164:D164"/>
    <mergeCell ref="E164:G164"/>
    <mergeCell ref="C91:D91"/>
    <mergeCell ref="H23:L23"/>
    <mergeCell ref="E21:G21"/>
    <mergeCell ref="C159:D159"/>
    <mergeCell ref="E158:G158"/>
    <mergeCell ref="C86:D86"/>
    <mergeCell ref="E86:G86"/>
    <mergeCell ref="H177:L177"/>
    <mergeCell ref="H200:L200"/>
    <mergeCell ref="C199:D199"/>
    <mergeCell ref="E199:G199"/>
    <mergeCell ref="H199:L199"/>
    <mergeCell ref="E182:G182"/>
    <mergeCell ref="H182:L182"/>
    <mergeCell ref="C179:D179"/>
    <mergeCell ref="E179:G179"/>
    <mergeCell ref="H189:L189"/>
    <mergeCell ref="C187:D187"/>
    <mergeCell ref="E187:G187"/>
    <mergeCell ref="H187:L187"/>
    <mergeCell ref="C188:D188"/>
    <mergeCell ref="H179:L179"/>
    <mergeCell ref="C180:D180"/>
    <mergeCell ref="E185:G185"/>
    <mergeCell ref="H185:L185"/>
    <mergeCell ref="C186:D186"/>
    <mergeCell ref="E180:G180"/>
    <mergeCell ref="H180:L180"/>
    <mergeCell ref="C185:D185"/>
    <mergeCell ref="C182:D182"/>
    <mergeCell ref="E181:G181"/>
    <mergeCell ref="E172:G172"/>
    <mergeCell ref="H172:L172"/>
    <mergeCell ref="C173:D173"/>
    <mergeCell ref="E173:G173"/>
    <mergeCell ref="H173:L173"/>
    <mergeCell ref="H175:L175"/>
    <mergeCell ref="C198:D198"/>
    <mergeCell ref="E198:G198"/>
    <mergeCell ref="H198:L198"/>
    <mergeCell ref="C196:D196"/>
    <mergeCell ref="E196:G196"/>
    <mergeCell ref="H196:L196"/>
    <mergeCell ref="C197:D197"/>
    <mergeCell ref="E197:G197"/>
    <mergeCell ref="H197:L197"/>
    <mergeCell ref="C176:D176"/>
    <mergeCell ref="C178:D178"/>
    <mergeCell ref="E178:G178"/>
    <mergeCell ref="H178:L178"/>
    <mergeCell ref="E176:G176"/>
    <mergeCell ref="H176:L176"/>
    <mergeCell ref="H181:L181"/>
    <mergeCell ref="C174:D174"/>
    <mergeCell ref="E186:G186"/>
    <mergeCell ref="E174:G174"/>
    <mergeCell ref="H174:L174"/>
    <mergeCell ref="C175:D175"/>
    <mergeCell ref="E175:G175"/>
    <mergeCell ref="H158:L158"/>
    <mergeCell ref="H159:L159"/>
    <mergeCell ref="C169:D169"/>
    <mergeCell ref="E169:G169"/>
    <mergeCell ref="C171:D171"/>
    <mergeCell ref="C166:D166"/>
    <mergeCell ref="E166:G166"/>
    <mergeCell ref="H166:L166"/>
    <mergeCell ref="C167:D167"/>
    <mergeCell ref="C160:D160"/>
    <mergeCell ref="E160:G160"/>
    <mergeCell ref="H160:L160"/>
    <mergeCell ref="C162:D162"/>
    <mergeCell ref="C163:D163"/>
    <mergeCell ref="H164:L164"/>
    <mergeCell ref="E167:G167"/>
    <mergeCell ref="H167:L167"/>
    <mergeCell ref="C168:D168"/>
    <mergeCell ref="E168:G168"/>
    <mergeCell ref="C172:D172"/>
    <mergeCell ref="C142:D142"/>
    <mergeCell ref="E142:G142"/>
    <mergeCell ref="H142:L142"/>
    <mergeCell ref="C143:D143"/>
    <mergeCell ref="E143:G143"/>
    <mergeCell ref="H143:L143"/>
    <mergeCell ref="C150:D150"/>
    <mergeCell ref="E150:G150"/>
    <mergeCell ref="H150:L150"/>
    <mergeCell ref="E145:G145"/>
    <mergeCell ref="H145:L145"/>
    <mergeCell ref="C140:D140"/>
    <mergeCell ref="E140:G140"/>
    <mergeCell ref="H140:L140"/>
    <mergeCell ref="C141:D141"/>
    <mergeCell ref="E141:G141"/>
    <mergeCell ref="H141:L141"/>
    <mergeCell ref="C138:D138"/>
    <mergeCell ref="E138:G138"/>
    <mergeCell ref="H138:L138"/>
    <mergeCell ref="C139:D139"/>
    <mergeCell ref="E139:G139"/>
    <mergeCell ref="H139:L139"/>
    <mergeCell ref="C136:D136"/>
    <mergeCell ref="E136:G136"/>
    <mergeCell ref="H136:L136"/>
    <mergeCell ref="C137:D137"/>
    <mergeCell ref="E137:G137"/>
    <mergeCell ref="H137:L137"/>
    <mergeCell ref="C134:D134"/>
    <mergeCell ref="E134:G134"/>
    <mergeCell ref="H134:L134"/>
    <mergeCell ref="C135:D135"/>
    <mergeCell ref="E135:G135"/>
    <mergeCell ref="H135:L135"/>
    <mergeCell ref="C132:D132"/>
    <mergeCell ref="E132:G132"/>
    <mergeCell ref="H132:L132"/>
    <mergeCell ref="C133:D133"/>
    <mergeCell ref="E133:G133"/>
    <mergeCell ref="H133:L133"/>
    <mergeCell ref="C130:D130"/>
    <mergeCell ref="E130:G130"/>
    <mergeCell ref="H130:L130"/>
    <mergeCell ref="C131:D131"/>
    <mergeCell ref="E131:G131"/>
    <mergeCell ref="H131:L131"/>
    <mergeCell ref="C128:D128"/>
    <mergeCell ref="E128:G128"/>
    <mergeCell ref="H128:L128"/>
    <mergeCell ref="C129:D129"/>
    <mergeCell ref="E129:G129"/>
    <mergeCell ref="H129:L129"/>
    <mergeCell ref="C126:D126"/>
    <mergeCell ref="E126:G126"/>
    <mergeCell ref="H126:L126"/>
    <mergeCell ref="C127:D127"/>
    <mergeCell ref="E127:G127"/>
    <mergeCell ref="H127:L127"/>
    <mergeCell ref="C124:D124"/>
    <mergeCell ref="E124:G124"/>
    <mergeCell ref="H124:L124"/>
    <mergeCell ref="C125:D125"/>
    <mergeCell ref="E125:G125"/>
    <mergeCell ref="H125:L125"/>
    <mergeCell ref="C118:D118"/>
    <mergeCell ref="E118:G118"/>
    <mergeCell ref="H118:L118"/>
    <mergeCell ref="C123:D123"/>
    <mergeCell ref="E123:G123"/>
    <mergeCell ref="H123:L123"/>
    <mergeCell ref="C121:D121"/>
    <mergeCell ref="E121:G121"/>
    <mergeCell ref="H121:L121"/>
    <mergeCell ref="C122:D122"/>
    <mergeCell ref="E122:G122"/>
    <mergeCell ref="H122:L122"/>
    <mergeCell ref="C116:D116"/>
    <mergeCell ref="E116:G116"/>
    <mergeCell ref="H116:L116"/>
    <mergeCell ref="C117:D117"/>
    <mergeCell ref="E117:G117"/>
    <mergeCell ref="H117:L117"/>
    <mergeCell ref="C119:D119"/>
    <mergeCell ref="E119:G119"/>
    <mergeCell ref="H119:L119"/>
    <mergeCell ref="C114:D114"/>
    <mergeCell ref="E114:G114"/>
    <mergeCell ref="H114:L114"/>
    <mergeCell ref="C115:D115"/>
    <mergeCell ref="E115:G115"/>
    <mergeCell ref="H115:L115"/>
    <mergeCell ref="C112:D112"/>
    <mergeCell ref="E112:G112"/>
    <mergeCell ref="H112:L112"/>
    <mergeCell ref="C113:D113"/>
    <mergeCell ref="E113:G113"/>
    <mergeCell ref="H113:L113"/>
    <mergeCell ref="C110:D110"/>
    <mergeCell ref="E110:G110"/>
    <mergeCell ref="H110:L110"/>
    <mergeCell ref="C111:D111"/>
    <mergeCell ref="E111:G111"/>
    <mergeCell ref="H111:L111"/>
    <mergeCell ref="C108:D108"/>
    <mergeCell ref="E108:G108"/>
    <mergeCell ref="H108:L108"/>
    <mergeCell ref="C109:D109"/>
    <mergeCell ref="E109:G109"/>
    <mergeCell ref="H109:L109"/>
    <mergeCell ref="C106:D106"/>
    <mergeCell ref="E106:G106"/>
    <mergeCell ref="H106:L106"/>
    <mergeCell ref="C107:D107"/>
    <mergeCell ref="E107:G107"/>
    <mergeCell ref="H107:L107"/>
    <mergeCell ref="C104:D104"/>
    <mergeCell ref="E104:G104"/>
    <mergeCell ref="H104:L104"/>
    <mergeCell ref="C105:D105"/>
    <mergeCell ref="E105:G105"/>
    <mergeCell ref="H105:L105"/>
    <mergeCell ref="C102:D102"/>
    <mergeCell ref="E102:G102"/>
    <mergeCell ref="H102:L102"/>
    <mergeCell ref="C103:D103"/>
    <mergeCell ref="E103:G103"/>
    <mergeCell ref="H103:L103"/>
    <mergeCell ref="C101:D101"/>
    <mergeCell ref="E101:G101"/>
    <mergeCell ref="H101:L101"/>
    <mergeCell ref="C99:D99"/>
    <mergeCell ref="E99:G99"/>
    <mergeCell ref="H99:L99"/>
    <mergeCell ref="C96:D96"/>
    <mergeCell ref="E96:G96"/>
    <mergeCell ref="C98:D98"/>
    <mergeCell ref="E98:G98"/>
    <mergeCell ref="H96:L96"/>
    <mergeCell ref="H98:L98"/>
    <mergeCell ref="E97:G97"/>
    <mergeCell ref="H97:L97"/>
    <mergeCell ref="E83:G83"/>
    <mergeCell ref="H83:L83"/>
    <mergeCell ref="C84:D84"/>
    <mergeCell ref="E84:G84"/>
    <mergeCell ref="H84:L84"/>
    <mergeCell ref="E80:G80"/>
    <mergeCell ref="H80:L80"/>
    <mergeCell ref="C81:D81"/>
    <mergeCell ref="E81:G81"/>
    <mergeCell ref="H81:L81"/>
    <mergeCell ref="C82:D82"/>
    <mergeCell ref="E82:G82"/>
    <mergeCell ref="H82:L82"/>
    <mergeCell ref="C83:D83"/>
    <mergeCell ref="C73:D73"/>
    <mergeCell ref="E73:G73"/>
    <mergeCell ref="H73:L73"/>
    <mergeCell ref="C71:D71"/>
    <mergeCell ref="E71:G71"/>
    <mergeCell ref="H71:L71"/>
    <mergeCell ref="C72:D72"/>
    <mergeCell ref="E72:G72"/>
    <mergeCell ref="H72:L72"/>
    <mergeCell ref="C70:D70"/>
    <mergeCell ref="E70:G70"/>
    <mergeCell ref="H70:L70"/>
    <mergeCell ref="C67:D67"/>
    <mergeCell ref="E67:G67"/>
    <mergeCell ref="H67:L67"/>
    <mergeCell ref="C68:D68"/>
    <mergeCell ref="E68:G68"/>
    <mergeCell ref="H68:L68"/>
    <mergeCell ref="C59:D59"/>
    <mergeCell ref="E59:G59"/>
    <mergeCell ref="H59:L59"/>
    <mergeCell ref="C53:D53"/>
    <mergeCell ref="E53:G53"/>
    <mergeCell ref="H53:L53"/>
    <mergeCell ref="C54:D54"/>
    <mergeCell ref="E54:G54"/>
    <mergeCell ref="H54:L54"/>
    <mergeCell ref="H56:L56"/>
    <mergeCell ref="H55:K55"/>
    <mergeCell ref="H57:L57"/>
    <mergeCell ref="H58:L58"/>
    <mergeCell ref="C58:D58"/>
    <mergeCell ref="E58:G58"/>
    <mergeCell ref="C52:D52"/>
    <mergeCell ref="E52:G52"/>
    <mergeCell ref="H52:L52"/>
    <mergeCell ref="C49:D49"/>
    <mergeCell ref="E49:G49"/>
    <mergeCell ref="H49:L49"/>
    <mergeCell ref="C51:D51"/>
    <mergeCell ref="E51:G51"/>
    <mergeCell ref="H51:L51"/>
    <mergeCell ref="C46:D46"/>
    <mergeCell ref="E46:G46"/>
    <mergeCell ref="H46:L46"/>
    <mergeCell ref="C47:D47"/>
    <mergeCell ref="E47:G47"/>
    <mergeCell ref="H47:L47"/>
    <mergeCell ref="C50:D50"/>
    <mergeCell ref="E50:G50"/>
    <mergeCell ref="H50:L50"/>
    <mergeCell ref="C48:D48"/>
    <mergeCell ref="E48:G48"/>
    <mergeCell ref="H48:L48"/>
    <mergeCell ref="C44:D44"/>
    <mergeCell ref="E44:G44"/>
    <mergeCell ref="H44:L44"/>
    <mergeCell ref="C45:D45"/>
    <mergeCell ref="E45:G45"/>
    <mergeCell ref="H45:L45"/>
    <mergeCell ref="C39:D39"/>
    <mergeCell ref="E39:G39"/>
    <mergeCell ref="H39:L39"/>
    <mergeCell ref="C43:D43"/>
    <mergeCell ref="E43:G43"/>
    <mergeCell ref="H43:L43"/>
    <mergeCell ref="E40:G40"/>
    <mergeCell ref="E41:G41"/>
    <mergeCell ref="E42:G42"/>
    <mergeCell ref="H40:L40"/>
    <mergeCell ref="H41:L41"/>
    <mergeCell ref="H42:L42"/>
    <mergeCell ref="C40:D40"/>
    <mergeCell ref="C41:D41"/>
    <mergeCell ref="C42:D42"/>
    <mergeCell ref="C37:D37"/>
    <mergeCell ref="E37:G37"/>
    <mergeCell ref="H37:L37"/>
    <mergeCell ref="C38:D38"/>
    <mergeCell ref="E38:G38"/>
    <mergeCell ref="H38:L38"/>
    <mergeCell ref="C36:D36"/>
    <mergeCell ref="E36:G36"/>
    <mergeCell ref="H36:L36"/>
    <mergeCell ref="C34:D34"/>
    <mergeCell ref="E34:G34"/>
    <mergeCell ref="H34:L34"/>
    <mergeCell ref="C35:D35"/>
    <mergeCell ref="E35:G35"/>
    <mergeCell ref="H35:L35"/>
    <mergeCell ref="C32:D32"/>
    <mergeCell ref="E32:G32"/>
    <mergeCell ref="H32:L32"/>
    <mergeCell ref="C33:D33"/>
    <mergeCell ref="E33:G33"/>
    <mergeCell ref="H33:L33"/>
    <mergeCell ref="C30:D30"/>
    <mergeCell ref="E30:G30"/>
    <mergeCell ref="H30:L30"/>
    <mergeCell ref="C31:D31"/>
    <mergeCell ref="E31:G31"/>
    <mergeCell ref="H31:L31"/>
    <mergeCell ref="C28:D28"/>
    <mergeCell ref="E28:G28"/>
    <mergeCell ref="H28:L28"/>
    <mergeCell ref="C29:D29"/>
    <mergeCell ref="E29:G29"/>
    <mergeCell ref="H29:L29"/>
    <mergeCell ref="C26:D26"/>
    <mergeCell ref="E26:G26"/>
    <mergeCell ref="H26:L26"/>
    <mergeCell ref="C27:D27"/>
    <mergeCell ref="E27:G27"/>
    <mergeCell ref="H27:L27"/>
    <mergeCell ref="H17:L17"/>
    <mergeCell ref="C18:D18"/>
    <mergeCell ref="E18:G18"/>
    <mergeCell ref="H18:L18"/>
    <mergeCell ref="H21:L21"/>
    <mergeCell ref="E16:G16"/>
    <mergeCell ref="H16:L16"/>
    <mergeCell ref="C25:D25"/>
    <mergeCell ref="E25:G25"/>
    <mergeCell ref="H25:L25"/>
    <mergeCell ref="C19:D19"/>
    <mergeCell ref="E19:G19"/>
    <mergeCell ref="H19:L19"/>
    <mergeCell ref="C24:D24"/>
    <mergeCell ref="E24:G24"/>
    <mergeCell ref="H24:L24"/>
    <mergeCell ref="C20:D20"/>
    <mergeCell ref="C22:D22"/>
    <mergeCell ref="C23:D23"/>
    <mergeCell ref="E20:G20"/>
    <mergeCell ref="E22:G22"/>
    <mergeCell ref="E23:G23"/>
    <mergeCell ref="H20:L20"/>
    <mergeCell ref="H22:L22"/>
    <mergeCell ref="H5:L5"/>
    <mergeCell ref="E5:G5"/>
    <mergeCell ref="C5:D5"/>
    <mergeCell ref="H3:K3"/>
    <mergeCell ref="E200:G200"/>
    <mergeCell ref="C200:D200"/>
    <mergeCell ref="C6:D6"/>
    <mergeCell ref="E6:G6"/>
    <mergeCell ref="H6:L6"/>
    <mergeCell ref="C14:D14"/>
    <mergeCell ref="E14:G14"/>
    <mergeCell ref="H14:L14"/>
    <mergeCell ref="C15:D15"/>
    <mergeCell ref="E15:G15"/>
    <mergeCell ref="H15:L15"/>
    <mergeCell ref="C12:D12"/>
    <mergeCell ref="E12:G12"/>
    <mergeCell ref="H12:L12"/>
    <mergeCell ref="C13:D13"/>
    <mergeCell ref="E13:G13"/>
    <mergeCell ref="H13:L13"/>
    <mergeCell ref="C17:D17"/>
    <mergeCell ref="E17:G17"/>
    <mergeCell ref="C16:D16"/>
    <mergeCell ref="E60:G60"/>
    <mergeCell ref="H60:L60"/>
    <mergeCell ref="C62:D62"/>
    <mergeCell ref="E62:G62"/>
    <mergeCell ref="H61:L61"/>
    <mergeCell ref="C69:D69"/>
    <mergeCell ref="E69:G69"/>
    <mergeCell ref="H69:L69"/>
    <mergeCell ref="C65:D65"/>
    <mergeCell ref="E65:G65"/>
    <mergeCell ref="H65:L65"/>
    <mergeCell ref="C66:D66"/>
    <mergeCell ref="E66:G66"/>
    <mergeCell ref="H66:L66"/>
    <mergeCell ref="C63:D63"/>
    <mergeCell ref="E63:G63"/>
    <mergeCell ref="H63:L63"/>
    <mergeCell ref="C64:D64"/>
    <mergeCell ref="E64:G64"/>
    <mergeCell ref="H64:L64"/>
    <mergeCell ref="H8:L8"/>
    <mergeCell ref="H9:L9"/>
    <mergeCell ref="H10:L10"/>
    <mergeCell ref="H11:L11"/>
    <mergeCell ref="C79:D79"/>
    <mergeCell ref="E79:G79"/>
    <mergeCell ref="H79:L79"/>
    <mergeCell ref="C80:D80"/>
    <mergeCell ref="C75:D75"/>
    <mergeCell ref="E75:G75"/>
    <mergeCell ref="H75:L75"/>
    <mergeCell ref="C76:D76"/>
    <mergeCell ref="E76:G76"/>
    <mergeCell ref="H76:L76"/>
    <mergeCell ref="C74:D74"/>
    <mergeCell ref="E74:G74"/>
    <mergeCell ref="H74:L74"/>
    <mergeCell ref="C77:D77"/>
    <mergeCell ref="E77:G77"/>
    <mergeCell ref="H77:L77"/>
    <mergeCell ref="C78:D78"/>
    <mergeCell ref="E78:G78"/>
    <mergeCell ref="H78:L78"/>
    <mergeCell ref="C60:D60"/>
  </mergeCells>
  <phoneticPr fontId="13" type="noConversion"/>
  <pageMargins left="0.19685039370078741" right="0.19685039370078741" top="0.19685039370078741" bottom="0.19685039370078741" header="0.31496062992125984" footer="0.31496062992125984"/>
  <pageSetup paperSize="9" scale="9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Ilona Kosiorowska</dc:creator>
  <cp:lastModifiedBy>Ewa Serafin</cp:lastModifiedBy>
  <cp:lastPrinted>2025-11-05T11:01:41Z</cp:lastPrinted>
  <dcterms:created xsi:type="dcterms:W3CDTF">2024-11-04T21:18:43Z</dcterms:created>
  <dcterms:modified xsi:type="dcterms:W3CDTF">2025-12-11T10:45:42Z</dcterms:modified>
</cp:coreProperties>
</file>